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  <definedName name="_xlnm.Print_Area" localSheetId="1">'паспорт з 01.01.2020'!$A$1:$G$261</definedName>
  </definedNames>
  <calcPr fullCalcOnLoad="1"/>
</workbook>
</file>

<file path=xl/sharedStrings.xml><?xml version="1.0" encoding="utf-8"?>
<sst xmlns="http://schemas.openxmlformats.org/spreadsheetml/2006/main" count="823" uniqueCount="290">
  <si>
    <t>Плановий обсяг видатків на оплату послуг із оперативно-технічного обслуговування електрообладнання та ліній електропередач на території Зарічненської селищної ради</t>
  </si>
  <si>
    <t>Завдання 11. Забезпечення оплати послуг підіймальних кранів із оператором для демонтажу запланованої кількості опор вуличного освітлення на території Зарічненської селищної ради</t>
  </si>
  <si>
    <t>Запланована кількість опор вуличного освітлення, які потребують демонтажу на території Зарічненської селищної ради</t>
  </si>
  <si>
    <t>Середній обсяг витрат на демонтаж однієї опори вуличного освітлення, яку планується демонтквати, на території Зарічненської селищної ради</t>
  </si>
  <si>
    <t>Відсоток опор, які заплановано демонтувати до загальної кількості таких опор на території Зарічненської селищної ради</t>
  </si>
  <si>
    <t>Завдання 12. Проведення запланованого поточного ремонту тротуарного покриття на території Зарічненської селищної ради</t>
  </si>
  <si>
    <t>Запланований обсяг видатків на оплату послуг з поточного ремонту тротуарного покриття на території Зарічненської селищної ради</t>
  </si>
  <si>
    <t>Площа тротуарів, яка буде охоплена плановим поточним ремонтом на території Зарічненської селищної ради</t>
  </si>
  <si>
    <t>Відсоток запланованого поточного ремонту тротуару до загальної площі тротуарів, які ремонтуються на території Зарічненської селищної ради</t>
  </si>
  <si>
    <t>Завдання 13. Забезпечення розробки планової кількості проектно-кошторисної документації з капітального ремонту та будівництва обєктів благоустрою на території Зарічненської селищної ради</t>
  </si>
  <si>
    <t>Запланований обсяг видатків на розробку планової кількості проектно-кошторисних документацій з капітального ремонту чи будівництва обєктів благоустрою на території Зарічненської селищної ради</t>
  </si>
  <si>
    <t>Завдання 14. Забезпечення придбання планової кількості саджанців дерев для посадки на території Зарічненської селищної ради</t>
  </si>
  <si>
    <t>Плановий обсяг видатків на  придбання запланованої кількості саджанців дерев для посадки на території Зарічненської селищної ради</t>
  </si>
  <si>
    <t>Завдання 15. Залучення планової кількості працівників на громадські, та тих, які відбувають покарання у вигляді суспільно-корисних робіт до робіт з благоустрою на території Зарічненської селищної ради</t>
  </si>
  <si>
    <t>Плановий обсяг видатків на залучення працівників на громадські, та тих, які відбувають покарання у вигляді суспільно-корисних робіт до робіт з благоустрою на території Зарічненської селищної ради</t>
  </si>
  <si>
    <t>Завдання 16. Забезпечення придбання планової кількості дитячих ігрових маданчиків для встановлення на території Зарічненської селищної ради</t>
  </si>
  <si>
    <t>Плановий обсяг видатків на  придбання запланованої кількості дитячих ігрових маданчиків для встановлення на території Зарічненської селищної ради</t>
  </si>
  <si>
    <t>Середній обсяг витрат на утримання на 1 кв.м. площі полігону твердих побутових відходів на території Зарічненської селищної ради</t>
  </si>
  <si>
    <t>Відсоток забезпечення потреби в коштах на поховання громадян, які не мають рідних</t>
  </si>
  <si>
    <t>Плановий показник кількості мешканців, які потребуватимуть таких послуг на території Зарічненської селищної ради</t>
  </si>
  <si>
    <t>Відсоток забезпечення потреби в коштах для вилову тварин на території Зарічненської селищної ради</t>
  </si>
  <si>
    <t>Відсоток забезпечення потреби в коштах для проведення планового обстеження дна річки Стир в смт Зарічне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</si>
  <si>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</si>
  <si>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</si>
  <si>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</si>
  <si>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</si>
  <si>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</si>
  <si>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</si>
  <si>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</si>
  <si>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</si>
  <si>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</si>
  <si>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</si>
  <si>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</si>
  <si>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</si>
  <si>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</si>
  <si>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</si>
  <si>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</si>
  <si>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</si>
  <si>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</si>
  <si>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</si>
  <si>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</si>
  <si>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</si>
  <si>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</si>
  <si>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</si>
  <si>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</si>
  <si>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</si>
  <si>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</si>
  <si>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</si>
  <si>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</si>
  <si>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</si>
  <si>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</si>
  <si>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</si>
  <si>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</si>
  <si>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</si>
  <si>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</si>
  <si>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</si>
  <si>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</si>
  <si>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</si>
  <si>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</si>
  <si>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</si>
  <si>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</si>
  <si>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</si>
  <si>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</si>
  <si>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</si>
  <si>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</si>
  <si>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</si>
  <si>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</si>
  <si>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</si>
  <si>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</si>
  <si>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</si>
  <si>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</si>
  <si>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</si>
  <si>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</si>
  <si>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</si>
  <si>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</si>
  <si>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</si>
  <si>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</si>
  <si>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</si>
  <si>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</si>
  <si>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</si>
  <si>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</si>
  <si>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</si>
  <si>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</si>
  <si>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</si>
  <si>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</si>
  <si>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</si>
  <si>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</si>
  <si>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</si>
  <si>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</si>
  <si>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</si>
  <si>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</si>
  <si>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</si>
  <si>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</si>
  <si>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</si>
  <si>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</si>
  <si>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</si>
  <si>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</si>
  <si>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</si>
  <si>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</si>
  <si>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</si>
  <si>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</si>
  <si>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</si>
  <si>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</si>
  <si>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</si>
  <si>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</si>
  <si>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</si>
  <si>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</si>
  <si>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</si>
  <si>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</si>
  <si>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</si>
  <si>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</si>
  <si>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</si>
  <si>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</si>
  <si>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</si>
  <si>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</si>
  <si>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</si>
  <si>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</si>
  <si>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</si>
  <si>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</si>
  <si>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</si>
  <si>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</si>
  <si>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</si>
  <si>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</si>
  <si>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</si>
  <si>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</si>
  <si>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</si>
  <si>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</si>
  <si>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</si>
  <si>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</si>
  <si>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</si>
  <si>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</si>
  <si>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</si>
  <si>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Зарічненська селищна рада</t>
  </si>
  <si>
    <t>розпорядження Зарічненського селищного голови</t>
  </si>
  <si>
    <r>
      <t xml:space="preserve">бюджетної програми місцевого бюджету на </t>
    </r>
    <r>
      <rPr>
        <b/>
        <i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</si>
  <si>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№ з/п</t>
  </si>
  <si>
    <t>6. Наказ Міністерства фінансів України від 20.09.2017 р. № 793 “Про затвердження складових програмної класифікації видатків та кредитування місцевих бюджетів”.</t>
  </si>
  <si>
    <t>7. Наказ Міністерства фінансів України від 27 липня 2011 року № 945 “Примірний перелік активних показників бюджетних програм для місцевих бюджетів за видатками, що не враховуються при визначенні обсягу міжбюджетних трансфертів”.</t>
  </si>
  <si>
    <t>8. Рішення Зарічненської селищної ради від 23.12.2019 № 1356/35-2019 “Про Програму соціально-економічного, культурного та іншого розвитку Зарічненської селищної ради на 2020 рік”.</t>
  </si>
  <si>
    <t>9. Рішення Зарічненської селищної ради від 23.12.2019 № 1357/35-2019 “Про місцеві (регіональні) програми Зарічненської селищної ради на 2020 рік”.</t>
  </si>
  <si>
    <t>10. Рішення Зарічненської селищної ради від 23.12.2019 № 1359/35-2019 “Про бюджет Зарічненської селищної ради на 2020 рік”.</t>
  </si>
  <si>
    <t>Цілі державної політики , на досягнення яких спрямована реалізація бюджетної програми :</t>
  </si>
  <si>
    <t>04385632</t>
  </si>
  <si>
    <t>Підстави для виконання бюджетної програми:</t>
  </si>
  <si>
    <t>Затрат</t>
  </si>
  <si>
    <t>1.1.</t>
  </si>
  <si>
    <t>грн.</t>
  </si>
  <si>
    <t>Продукту</t>
  </si>
  <si>
    <t>кв.м.</t>
  </si>
  <si>
    <t>Ефективності</t>
  </si>
  <si>
    <t>розрахунок</t>
  </si>
  <si>
    <t>Якості</t>
  </si>
  <si>
    <t>%</t>
  </si>
  <si>
    <t>кошторис</t>
  </si>
  <si>
    <t>2.1.</t>
  </si>
  <si>
    <t>3.1.</t>
  </si>
  <si>
    <t>4.1.</t>
  </si>
  <si>
    <t>В.ЛОМАКО</t>
  </si>
  <si>
    <t>назва місцевого фінансового органу</t>
  </si>
  <si>
    <t>Зарічненський селищний голова</t>
  </si>
  <si>
    <t xml:space="preserve">                       0116030                     </t>
  </si>
  <si>
    <t xml:space="preserve">           6030            </t>
  </si>
  <si>
    <t>Організація благоустрою населених пунктів</t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</si>
  <si>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i/>
        <sz val="12"/>
        <color indexed="8"/>
        <rFont val="Times New Roman"/>
        <family val="1"/>
      </rPr>
      <t>2 160 114,00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b/>
        <i/>
        <sz val="12"/>
        <color indexed="8"/>
        <rFont val="Times New Roman"/>
        <family val="1"/>
      </rPr>
      <t xml:space="preserve"> 2 070 114,00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b/>
        <i/>
        <sz val="12"/>
        <color indexed="8"/>
        <rFont val="Times New Roman"/>
        <family val="1"/>
      </rPr>
      <t>90 000,00</t>
    </r>
    <r>
      <rPr>
        <sz val="12"/>
        <color indexed="8"/>
        <rFont val="Times New Roman"/>
        <family val="1"/>
      </rPr>
      <t xml:space="preserve"> гривень.</t>
    </r>
  </si>
  <si>
    <t>Збереження та забезпечення сталого функціонування об’єктів благоустрою та територій населених пунктів для активної життєдіяльності населення</t>
  </si>
  <si>
    <r>
      <t xml:space="preserve">Мета бюджетної програми: збереження та </t>
    </r>
    <r>
      <rPr>
        <i/>
        <sz val="12"/>
        <color indexed="8"/>
        <rFont val="Times New Roman"/>
        <family val="1"/>
      </rPr>
      <t>покращення стану обєктів благоустрою, їх належне експлуатаційне утримання</t>
    </r>
  </si>
  <si>
    <t>Утримання відділу благоустрою КП "Добробут" Зарічненської селищної ради</t>
  </si>
  <si>
    <t>Забезпечення оптимальних умов співіснування людей та тварин на території Зарічненської селищної ради</t>
  </si>
  <si>
    <t>чол</t>
  </si>
  <si>
    <t>Кількість штатних одиниць відділу благоустрою КП "Добробут" Зарічненської селищної ради, які утримуються за бюджетні кошти</t>
  </si>
  <si>
    <t>одиниць</t>
  </si>
  <si>
    <t>штатний розпис</t>
  </si>
  <si>
    <t>Обсяг видатків на утримання однієї штатної одиниці відділу благоустрою КП "Добробут" Зарічненської селищної ради</t>
  </si>
  <si>
    <t xml:space="preserve">           6020            </t>
  </si>
  <si>
    <t xml:space="preserve">Площа території Зарічненської селищної ради, яка обслуговується одним працівником </t>
  </si>
  <si>
    <t xml:space="preserve">Площа, довжина, кількість обєктів благоустрою на які здійснюватиметься витрата предметів, матералів, обладнання </t>
  </si>
  <si>
    <t xml:space="preserve">    площа доріг, тротуарів</t>
  </si>
  <si>
    <t xml:space="preserve">    площа парків та скверів</t>
  </si>
  <si>
    <t xml:space="preserve">    довжина ліній вуличного освітлення</t>
  </si>
  <si>
    <t>км</t>
  </si>
  <si>
    <t xml:space="preserve">    к-сть дитячих та спортивних майданчиків</t>
  </si>
  <si>
    <t>шт</t>
  </si>
  <si>
    <t>год</t>
  </si>
  <si>
    <t>Вартість однієї години роботи автотранспорту із проведення благоустрою населених пунктів та вивезення сміття</t>
  </si>
  <si>
    <t>Площа полігону твердих побутових відходів</t>
  </si>
  <si>
    <t>Площа, дна річки, яка підлягає обстеженню</t>
  </si>
  <si>
    <t>Середній обсяг витрат на поховання одного громадяна, що не мають рідних та спадкоємців на території Зарічненської селищної ради</t>
  </si>
  <si>
    <t>Завдання 7. Забезпечення оптимальних умов співіснування людей та тварин на території Зарічненської селищної ради</t>
  </si>
  <si>
    <t>Плановий показник кількості тварин, які потребуватимуть вилову</t>
  </si>
  <si>
    <t>тварин</t>
  </si>
  <si>
    <t>Середній обсяг витрат на вилов однієї тварини на території Зарічненської селищної ради</t>
  </si>
  <si>
    <t>м</t>
  </si>
  <si>
    <t xml:space="preserve">    кількість памятників, меморіалів</t>
  </si>
  <si>
    <t>відомості обліку про обєкти комунальної власності</t>
  </si>
  <si>
    <t>відомості паспорта обєкта благоустрою</t>
  </si>
  <si>
    <t>Відсоток забезпечення потреби в коштах для обслуговування полігону твердих побутових відходів</t>
  </si>
  <si>
    <t>відомості по обєкти благоустрою</t>
  </si>
  <si>
    <t>Відсоток забезпечення в коштах для оплати автотранспорту із проведення благоустрою та вивезення сміття</t>
  </si>
  <si>
    <t>Відсоток забезпечення предметами, матеріалами  для належного експлуатаційного утримання обєктів благоустрою</t>
  </si>
  <si>
    <t>Відсоток забезпечення коштами для оплати необхідних матеріалів та предметів</t>
  </si>
  <si>
    <t>Плановий показник обсягів виконання робіт в т.ч.</t>
  </si>
  <si>
    <t>відомості про обєкти благоустрою</t>
  </si>
  <si>
    <t xml:space="preserve">   нанесення дорожньої розмітки</t>
  </si>
  <si>
    <t xml:space="preserve">   встановлення дорожніх знаків</t>
  </si>
  <si>
    <t>Протяжність мережі вуличного освітлення на території Зарічненської селищної ради</t>
  </si>
  <si>
    <t>Середній обсяг витрат електричної енергії на освітлення в рік одного кілометра вулиць на території Зарічненської селищної ради</t>
  </si>
  <si>
    <t>Відсоток забезпечення потреби в коштах на освітлення вулиць на території Зарічненської селищної ради</t>
  </si>
  <si>
    <t>Протяжність мереж ліній електропередач, які потребують обслуговування на території Зарічненської селищної ради</t>
  </si>
  <si>
    <t xml:space="preserve">   повітряні лінії електропередач 10 кВт</t>
  </si>
  <si>
    <t xml:space="preserve">   повітряні лінії електропередач 0,4 кВт</t>
  </si>
  <si>
    <t xml:space="preserve">   кабельні лінії електропередач 0,4 кВт</t>
  </si>
  <si>
    <t xml:space="preserve">  трансформаторні підстанції</t>
  </si>
  <si>
    <t>Середній обсяг витрат на обслуговування мереж ліній електропередач на території Зарічненської селищної ради</t>
  </si>
  <si>
    <t>Відсоток забезпечення потреби в коштах на обслуговування мереж ліній електропередач на території Зарічненської селищної ради</t>
  </si>
  <si>
    <t>Середній обсяг витрат на поточний ремонт одного квадратного метра тротуару на території Зарічненської селищної ради</t>
  </si>
  <si>
    <t>Кількість проектно-кошторисних документацій капітального ремонту чи будівництва обєктів благоустрою, які планується розробити на території Зарічненської селищної ради</t>
  </si>
  <si>
    <t>Відсоток забезпечення потреби в коштах на розробку проектно-кошторисних документацій з капітального ремонту чи будівництва обєктів благоустрою на території Зарічненської селищної ради</t>
  </si>
  <si>
    <t>Середній обсяг витрат на розробку однієї проктно-кошторисної документації з капітального ремонту чи будівництва обєктів благоустрою на території Зарічненської селищної ради</t>
  </si>
  <si>
    <t>Кількість саджанців дерев, які планується придбати для посадки на території Зарічненської селищної ради</t>
  </si>
  <si>
    <t>Середній обсяг витрат на придбання саджанців дерев, які планується придбати для посадки на території  Зарічненської селищної ради</t>
  </si>
  <si>
    <t>Відсоток забезпечення потреби в коштах на придбання саджанців дерев, які планується придбати для посадки на території  Зарічненської селищної ради</t>
  </si>
  <si>
    <t>Планова кількість чоловік, які планується залучити на громадські, та тих, які відбувають покарання у вигляді суспільно-корисних робіт до робіт з благоустрою на території Зарічненської селищної ради</t>
  </si>
  <si>
    <t>Середній обсяг витрат на одного працівника, залученого на громадські, та тих, які відбувають покарання у вигляді суспільно-корисних робіт до робіт з благоустрою на території Зарічненської селищної ради</t>
  </si>
  <si>
    <t>Планова кількість дитячих ігрових маданчиків, які планується придбати для встановлення на території Зарічненської селищної ради</t>
  </si>
  <si>
    <t>Середній обсяг витрат на придбання одного дитячого ігрового маданчика для встановлення на території Зарічненської селищної ради</t>
  </si>
  <si>
    <t>Відсоток дитячих ігрових маданчиків, які планується придбати, до загальної кількості майданчиків на території Зарічненської селищної ради</t>
  </si>
  <si>
    <t>Середній обсяг витрат з нанесення дорожньої розмітки та встановлення дорожніх знаків на один кілометр вулиці де планується виконати дані роботи на території Зарічненської селищної ради</t>
  </si>
  <si>
    <t>Відсоток забезпечення потреби в коштах на проведення робіт із нанесення дорожньої розмітки та встановлення дорожніх знаків на територі Зарічненської селищної ради</t>
  </si>
  <si>
    <t>Планове утримання відділу благоустрою КП "Добробут" Зарічненської селищної ради</t>
  </si>
  <si>
    <t>Забезпечення планового придбання предметів, матеріалів, обладнання необхідного для збереження та експлуатаційного утримання об’єктів благоустрою Зарічненської селищної ради</t>
  </si>
  <si>
    <t>Забезпечення оплати транспортних послуг із благоустрою населених пунктів, вивезення сміття від кладовищ, дошкільних навчальних закладів, ліквідації стихійних сміттєзвалищ, які планується замовити на території Зарічненської селищної ради</t>
  </si>
  <si>
    <t>Забезпечення оплати транспортних послуг, послуг механізмів, які планується замовити для утримання полігону твердих побутових відходів на території Зарічненської селищної ради</t>
  </si>
  <si>
    <t>Забезпечення оплати послуг, які планується замовити для очистки дна р. Стир на території смт Зарічне</t>
  </si>
  <si>
    <t>Забезпечення можливого поховання громадян, що не мають рідних та спадкоємців на території Зарічненської селищної ради</t>
  </si>
  <si>
    <t>Забезпечення виконання планових показників із нанесення дорожньої розмітки, встановлення дорожніх знаків на території Зарічненської селищної ради</t>
  </si>
  <si>
    <t xml:space="preserve">Забезпечення оплати електричної енергії за вуличне освітлення на території Зарічненської селищної ради, яку планується закупити </t>
  </si>
  <si>
    <t>Забезпечення оплати послуг, які планується замовити, із оперативно-технічного обслуговування електрообладнання та ліній електропередач на території Зарічненської селищної ради</t>
  </si>
  <si>
    <t>Забезпечення оплати послуг підіймальних кранів із оператором для демонтажу запланованої кількості опор вуличного освітлення на території Зарічненської селищної ради</t>
  </si>
  <si>
    <t>Проведення запланованого поточного ремонту тротуарного покриття на території Зарічненської селищної ради</t>
  </si>
  <si>
    <t>Забезпечення розробки планової кількості проектно-кошторисної документації з капітального ремонту та будівництва обєктів благоустрою на території Зарічненської селищної ради</t>
  </si>
  <si>
    <t>Забезпечення придбання планової кількості саджанців дерев для посадки на території Зарічненської селищної ради</t>
  </si>
  <si>
    <t>Залучення планової кількості працівників на громадські, та тих, які відбувають покарання у вигляді суспільно-корисних робіт до робіт з благоустрою на території Зарічненської селищної ради</t>
  </si>
  <si>
    <t>Забезпечення придбання планової кількості дитячих ігрових маданчиків для встановлення на території Зарічненської селищної ради</t>
  </si>
  <si>
    <t>Планове придбання предметів, матеріалів, обладнання необхідного для збереження та експлуатаційного утримання об’єктів благоустрою Зарічненської селищної ради</t>
  </si>
  <si>
    <t>Оплати транспортних послуг із благоустрою населених пунктів, вивезення сміття від кладовищ, дошкільних навчальних закладів, ліквідації стихійних сміттєзвалищ, які планується замовити на території Зарічненської селищної ради</t>
  </si>
  <si>
    <t>Оплата транспортних послуг, послуг механізмів, які планується замовити для утримання полігону твердих побутових відходів на території Зарічненської селищної ради</t>
  </si>
  <si>
    <t>Оплата послуг, які планується замовити для очистки дна р. Стир на території смт Зарічне</t>
  </si>
  <si>
    <t>Оплата послуг з можливого поховання громадян, що не мають рідних та спадкоємців на території Зарічненської селищної ради</t>
  </si>
  <si>
    <t>Оплата послуг з відлову тварин, які планується відловити на території Зарічненської селищної ради</t>
  </si>
  <si>
    <t>Оплата послуг з планового нанесення дорожньої розмітки та встановлення дорожніх знаків на територі Зарічненської селищної ради</t>
  </si>
  <si>
    <t>Оплата планового обсягу електричної енергії за вуличне освітлення на території Зарічненської селищної ради</t>
  </si>
  <si>
    <t>Оплата послуг, які планується замовити, із оперативно-технічного обслуговування електрообладнання та ліній електропередач на території Зарічненської селищної ради</t>
  </si>
  <si>
    <t>Оплата послуг підіймальних кранів із оператором для демонтажу планової кількості опор вуличного освітлення на території Зарічненської селищної ради</t>
  </si>
  <si>
    <t>Оплата запланового поточного ремонту тротуарного покриття на території Зарічненської селищної ради</t>
  </si>
  <si>
    <t>Оплата робіт з розробки планової кількості проектно-кошторисної документації з капітального ремонту та будівництва обєктів благоустрою на території Зарічненської селищної ради</t>
  </si>
  <si>
    <t>Придбання планової кількості саджанців дерев для посадки на території Зарічненської селищної ради</t>
  </si>
  <si>
    <t>Оплата праці планової кількості працівників залучених на громадські, та тих, які відбувають покарання у вигляді суспільно-корисних робіт до робіт з благоустрою на території Зарічненської селищної ради</t>
  </si>
  <si>
    <t>Придбання планової кількості дитячих ігрових маданчиків для встановлення на території Зарічненської селищної ради</t>
  </si>
  <si>
    <t>Програма з організації благоустрою населених пунктів Зарічненської селищної ради на 2020 рік</t>
  </si>
  <si>
    <t>Завдання 1. Планове утримання відділу благоустрою КП "Добробут" Зарічненської селищної ради</t>
  </si>
  <si>
    <t>Запланований обсяг видатків на утримання відділу благоустрою КП "Добробут" Зарічненської селищної ради</t>
  </si>
  <si>
    <t>Завдання 2. Забезпечення планового придбання предметів, матеріалів, обладнання необхідного для збереження та експлуатаційного утримання об’єктів благоустрою Зарічненської селищної ради</t>
  </si>
  <si>
    <t>Запланований обсяг видатків на придбання предметів, матеріалів, обладнання необхідного для збереження та експлуатаційного утримання об’єктів благоустрою Зарічненської селищної ради</t>
  </si>
  <si>
    <t>Запланований обсяг видатків на оплату транспортних послуги із благоустрою населених пунктів, вивезення сміття від кладовищ, дошкільних навчальних закладів, ліквідації стихійних сміттєзвалищ Зарічненської селищної ради</t>
  </si>
  <si>
    <t>Кількість запланованих годин роботи автотранспорту із благоустрою населених пунктів та вивезення сміття</t>
  </si>
  <si>
    <t>Завдання 4. Забезпечення оплати транспортних послуг, послуг механізмів, які планується замовити для утримання полігону твердих побутових відходів на території Зарічненської селищної ради</t>
  </si>
  <si>
    <t>Запланований обсяг видатків на оплату транспортних послуг, послуг механізмів з утримання полігону твердих побутових відходів на території Зарічненської селищної ради</t>
  </si>
  <si>
    <t>Завдання 5. Забезпечення оплати послуг, які планується замовити для очистки дна р. Стир на території смт Зарічне</t>
  </si>
  <si>
    <t>Плановий обсяг видатків на оплату робіт з очистки дна р. Стир на території смт Зарічне</t>
  </si>
  <si>
    <t>Обсяг витрат на 1 кв.м. площі, яка підлягає обстеженню</t>
  </si>
  <si>
    <t>Запланований обсяг видатків на оплату послуг з поховання громадян, що не мають рідних та спадкоємців на території Зарічненської селищної ради</t>
  </si>
  <si>
    <t>Плановий обсяг видатків для вилову котів та собак на території Зарічненської селищної ради</t>
  </si>
  <si>
    <t>Завдання 8. Забезпечення виконання планових показників із нанесення дорожньої розмітки, встановлення дорожніх знаків на території Зарічненської селищної ради</t>
  </si>
  <si>
    <t>Плановий обсяг видатків на нанесення дорожньої розмітки, встановлення дорожніх знаків на територі Зарічненської селищної ради</t>
  </si>
  <si>
    <t xml:space="preserve">Завдання 9. Забезпечення оплати електричної енергії за вуличне освітлення на території Зарічненської селищної ради, яку планується закупити </t>
  </si>
  <si>
    <t>Плановий обсяг видатків на оплату електричної енергії за вуличне освітлення на території Зарічненської селищної ради</t>
  </si>
  <si>
    <t>Завдання 10. Забезпечення оплати послуг, які планується замовити, із оперативно-технічного обслуговування електрообладнання та ліній електропередач на території Зарічненської селищної ради</t>
  </si>
  <si>
    <t>від 31 січня 2020 року № 8-г</t>
  </si>
  <si>
    <t>1. Бюджетний Кодекс України.</t>
  </si>
  <si>
    <t>2. Закон України “Про Державний бюджет України на 2020 рік”.</t>
  </si>
  <si>
    <t>3. Наказ Міністерства фінансів України від 02.08.2010 р. № 805 “Про затвердження Основних підходів до впровадження програмно-цільового методу складання та виконання місцевих бюджетів”.</t>
  </si>
  <si>
    <t>4. Наказ Міністерства фінансів України від 26.08.2014 р. № 836 “Про деякі питання запровадження програмно-цільового методу складання та виконання місцевих бюджетів”.</t>
  </si>
  <si>
    <t>5. Наказ Міністерства фінансів України від 20.09.2017 р. № 793 “Про затвердження складових програмної класифікації видатків та кредитування місцевих бюджетів”.</t>
  </si>
  <si>
    <t>Завдання 3.Забезпечення оплати транспортних послуг із благоустрою населених пунктів, вивезення сміття від кладовищ, дошкільних навчальних закладів, ліквідації стихійних сміттєзвалищ, які планується замовити на території Зарічненської селищної ради</t>
  </si>
  <si>
    <t xml:space="preserve">               Завдання 6. Забезпечення можливого поховання громадян, що не мають рідних та спадкоємців на території Зарічненської селищної ради</t>
  </si>
  <si>
    <t>Плановий обсяг видатків на оплату послуг</t>
  </si>
  <si>
    <t>підіймальних кранів із оператором для демонтажу опор вуличного освітлення на території Зарічненської селищної ради</t>
  </si>
  <si>
    <t>суспільно-корисних робіт до робіт з благоустрою на території Зарічненської селищної ради</t>
  </si>
  <si>
    <t xml:space="preserve">Відсоток забезпечення потреби в коштах на залучення громадян на громадські, та тих, які відбувають покарання у вигляді </t>
  </si>
  <si>
    <t>“_31” 01 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</si>
</sst>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[Red]\-#,##0.00;&quot;&quot;"/>
    <numFmt numFmtId="185" formatCode="#,##0.000;[Red]\-#,##0.000;&quot;&quot;"/>
    <numFmt numFmtId="186" formatCode="#,##0.0;[Red]\-#,##0.0;&quot;&quot;"/>
    <numFmt numFmtId="187" formatCode="#,##0;[Red]\-#,##0;&quot;&quot;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7" fillId="0" borderId="0" xfId="0" applyFont="1" applyAlignment="1">
      <alignment/>
    </xf>
    <xf numFmtId="184" fontId="30" fillId="0" borderId="11" xfId="0" applyNumberFormat="1" applyFont="1" applyFill="1" applyBorder="1" applyAlignment="1" applyProtection="1">
      <alignment/>
      <protection locked="0"/>
    </xf>
    <xf numFmtId="184" fontId="30" fillId="0" borderId="11" xfId="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 quotePrefix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2" xfId="0" applyFont="1" applyBorder="1" applyAlignment="1" applyProtection="1">
      <alignment horizontal="center" vertical="top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49" fontId="29" fillId="0" borderId="0" xfId="0" applyNumberFormat="1" applyFont="1" applyBorder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justify" wrapText="1"/>
      <protection locked="0"/>
    </xf>
    <xf numFmtId="0" fontId="24" fillId="0" borderId="0" xfId="0" applyFont="1" applyAlignment="1" applyProtection="1">
      <alignment horizontal="justify" wrapText="1"/>
      <protection locked="0"/>
    </xf>
    <xf numFmtId="0" fontId="17" fillId="0" borderId="0" xfId="0" applyFont="1" applyAlignment="1" applyProtection="1">
      <alignment horizontal="justify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7" fillId="0" borderId="1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184" fontId="24" fillId="0" borderId="11" xfId="0" applyNumberFormat="1" applyFont="1" applyBorder="1" applyAlignment="1" applyProtection="1">
      <alignment vertical="center" wrapText="1"/>
      <protection/>
    </xf>
    <xf numFmtId="184" fontId="30" fillId="0" borderId="11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 quotePrefix="1">
      <alignment horizontal="center" wrapText="1"/>
      <protection locked="0"/>
    </xf>
    <xf numFmtId="0" fontId="17" fillId="0" borderId="0" xfId="0" applyFont="1" applyAlignment="1" applyProtection="1">
      <alignment horizontal="right" vertical="center" wrapText="1"/>
      <protection locked="0"/>
    </xf>
    <xf numFmtId="184" fontId="31" fillId="0" borderId="11" xfId="0" applyNumberFormat="1" applyFont="1" applyFill="1" applyBorder="1" applyAlignment="1" applyProtection="1">
      <alignment/>
      <protection locked="0"/>
    </xf>
    <xf numFmtId="184" fontId="31" fillId="0" borderId="11" xfId="0" applyNumberFormat="1" applyFont="1" applyFill="1" applyBorder="1" applyAlignment="1" applyProtection="1">
      <alignment horizontal="right"/>
      <protection locked="0"/>
    </xf>
    <xf numFmtId="187" fontId="31" fillId="0" borderId="11" xfId="0" applyNumberFormat="1" applyFont="1" applyFill="1" applyBorder="1" applyAlignment="1" applyProtection="1">
      <alignment horizontal="right"/>
      <protection locked="0"/>
    </xf>
    <xf numFmtId="187" fontId="31" fillId="0" borderId="11" xfId="0" applyNumberFormat="1" applyFont="1" applyFill="1" applyBorder="1" applyAlignment="1" applyProtection="1">
      <alignment horizontal="right"/>
      <protection locked="0"/>
    </xf>
    <xf numFmtId="184" fontId="31" fillId="0" borderId="11" xfId="0" applyNumberFormat="1" applyFont="1" applyFill="1" applyBorder="1" applyAlignment="1" applyProtection="1">
      <alignment horizontal="right"/>
      <protection locked="0"/>
    </xf>
    <xf numFmtId="2" fontId="18" fillId="0" borderId="0" xfId="0" applyNumberFormat="1" applyFont="1" applyAlignment="1" applyProtection="1">
      <alignment/>
      <protection locked="0"/>
    </xf>
    <xf numFmtId="184" fontId="32" fillId="0" borderId="11" xfId="0" applyNumberFormat="1" applyFont="1" applyFill="1" applyBorder="1" applyAlignment="1" applyProtection="1">
      <alignment/>
      <protection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vertical="center" wrapText="1"/>
      <protection locked="0"/>
    </xf>
    <xf numFmtId="49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Fill="1" applyBorder="1" applyAlignment="1" applyProtection="1">
      <alignment horizontal="justify" vertical="justify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Fill="1" applyBorder="1" applyAlignment="1" applyProtection="1">
      <alignment horizontal="justify" vertical="center" wrapText="1"/>
      <protection locked="0"/>
    </xf>
    <xf numFmtId="187" fontId="31" fillId="0" borderId="11" xfId="0" applyNumberFormat="1" applyFont="1" applyFill="1" applyBorder="1" applyAlignment="1" applyProtection="1">
      <alignment/>
      <protection locked="0"/>
    </xf>
    <xf numFmtId="187" fontId="31" fillId="0" borderId="11" xfId="0" applyNumberFormat="1" applyFont="1" applyFill="1" applyBorder="1" applyAlignment="1" applyProtection="1">
      <alignment/>
      <protection locked="0"/>
    </xf>
    <xf numFmtId="49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center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0" fillId="0" borderId="13" xfId="0" applyFont="1" applyBorder="1" applyAlignment="1" applyProtection="1">
      <alignment horizontal="justify" vertical="center" wrapText="1"/>
      <protection locked="0"/>
    </xf>
    <xf numFmtId="0" fontId="20" fillId="0" borderId="14" xfId="0" applyFont="1" applyBorder="1" applyAlignment="1" applyProtection="1">
      <alignment horizontal="justify" vertical="center" wrapText="1"/>
      <protection locked="0"/>
    </xf>
    <xf numFmtId="0" fontId="20" fillId="0" borderId="15" xfId="0" applyFont="1" applyBorder="1" applyAlignment="1" applyProtection="1">
      <alignment horizontal="justify" vertical="center" wrapText="1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justify" vertical="center" wrapText="1"/>
      <protection locked="0"/>
    </xf>
    <xf numFmtId="0" fontId="17" fillId="0" borderId="15" xfId="0" applyFont="1" applyBorder="1" applyAlignment="1" applyProtection="1">
      <alignment horizontal="justify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justify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justify" wrapText="1"/>
      <protection locked="0"/>
    </xf>
    <xf numFmtId="0" fontId="24" fillId="0" borderId="0" xfId="0" applyFont="1" applyAlignment="1" applyProtection="1">
      <alignment horizontal="justify" vertical="center" wrapText="1"/>
      <protection locked="0"/>
    </xf>
    <xf numFmtId="0" fontId="17" fillId="0" borderId="0" xfId="0" applyFont="1" applyAlignment="1" applyProtection="1">
      <alignment horizontal="justify" vertical="center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justify" wrapText="1"/>
      <protection locked="0"/>
    </xf>
    <xf numFmtId="49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7" fillId="0" borderId="0" xfId="0" applyFont="1" applyAlignment="1">
      <alignment vertical="center" wrapText="1"/>
    </xf>
    <xf numFmtId="0" fontId="19" fillId="0" borderId="12" xfId="0" applyFont="1" applyBorder="1" applyAlignment="1">
      <alignment horizontal="center" vertical="top"/>
    </xf>
    <xf numFmtId="0" fontId="23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03" t="s">
        <v>120</v>
      </c>
      <c r="G1" s="104"/>
    </row>
    <row r="2" spans="6:7" ht="15">
      <c r="F2" s="104"/>
      <c r="G2" s="104"/>
    </row>
    <row r="3" spans="6:7" ht="32.25" customHeight="1">
      <c r="F3" s="104"/>
      <c r="G3" s="104"/>
    </row>
    <row r="4" spans="1:5" ht="15.75">
      <c r="A4" s="1"/>
      <c r="E4" s="1" t="s">
        <v>22</v>
      </c>
    </row>
    <row r="5" spans="1:7" ht="15.75">
      <c r="A5" s="1"/>
      <c r="E5" s="98" t="s">
        <v>23</v>
      </c>
      <c r="F5" s="98"/>
      <c r="G5" s="98"/>
    </row>
    <row r="6" spans="1:7" ht="15.75">
      <c r="A6" s="1"/>
      <c r="B6" s="1"/>
      <c r="E6" s="99"/>
      <c r="F6" s="99"/>
      <c r="G6" s="99"/>
    </row>
    <row r="7" spans="1:7" ht="15" customHeight="1">
      <c r="A7" s="1"/>
      <c r="E7" s="96" t="s">
        <v>24</v>
      </c>
      <c r="F7" s="96"/>
      <c r="G7" s="96"/>
    </row>
    <row r="8" spans="1:7" ht="15.75">
      <c r="A8" s="1"/>
      <c r="B8" s="1"/>
      <c r="E8" s="99"/>
      <c r="F8" s="99"/>
      <c r="G8" s="99"/>
    </row>
    <row r="9" spans="1:7" ht="15" customHeight="1">
      <c r="A9" s="1"/>
      <c r="E9" s="96"/>
      <c r="F9" s="96"/>
      <c r="G9" s="96"/>
    </row>
    <row r="10" spans="1:7" ht="15.75">
      <c r="A10" s="1"/>
      <c r="E10" s="97" t="s">
        <v>25</v>
      </c>
      <c r="F10" s="97"/>
      <c r="G10" s="97"/>
    </row>
    <row r="13" spans="1:7" ht="15.75">
      <c r="A13" s="105" t="s">
        <v>26</v>
      </c>
      <c r="B13" s="105"/>
      <c r="C13" s="105"/>
      <c r="D13" s="105"/>
      <c r="E13" s="105"/>
      <c r="F13" s="105"/>
      <c r="G13" s="105"/>
    </row>
    <row r="14" spans="1:7" ht="15.75">
      <c r="A14" s="105" t="s">
        <v>27</v>
      </c>
      <c r="B14" s="105"/>
      <c r="C14" s="105"/>
      <c r="D14" s="105"/>
      <c r="E14" s="105"/>
      <c r="F14" s="105"/>
      <c r="G14" s="105"/>
    </row>
    <row r="17" spans="1:7" ht="15.75">
      <c r="A17" s="95" t="s">
        <v>28</v>
      </c>
      <c r="B17" s="7"/>
      <c r="C17" s="95"/>
      <c r="D17" s="102"/>
      <c r="E17" s="102"/>
      <c r="F17" s="102"/>
      <c r="G17" s="102"/>
    </row>
    <row r="18" spans="1:7" ht="15">
      <c r="A18" s="95"/>
      <c r="B18" s="8" t="s">
        <v>88</v>
      </c>
      <c r="C18" s="95"/>
      <c r="D18" s="101" t="s">
        <v>64</v>
      </c>
      <c r="E18" s="101"/>
      <c r="F18" s="101"/>
      <c r="G18" s="101"/>
    </row>
    <row r="19" spans="1:7" ht="15.75">
      <c r="A19" s="95" t="s">
        <v>30</v>
      </c>
      <c r="B19" s="7"/>
      <c r="C19" s="95"/>
      <c r="D19" s="100"/>
      <c r="E19" s="100"/>
      <c r="F19" s="100"/>
      <c r="G19" s="100"/>
    </row>
    <row r="20" spans="1:7" ht="15">
      <c r="A20" s="95"/>
      <c r="B20" s="8" t="s">
        <v>88</v>
      </c>
      <c r="C20" s="95"/>
      <c r="D20" s="96" t="s">
        <v>63</v>
      </c>
      <c r="E20" s="96"/>
      <c r="F20" s="96"/>
      <c r="G20" s="96"/>
    </row>
    <row r="21" spans="1:7" ht="15.75">
      <c r="A21" s="95" t="s">
        <v>31</v>
      </c>
      <c r="B21" s="7"/>
      <c r="C21" s="7"/>
      <c r="D21" s="102"/>
      <c r="E21" s="102"/>
      <c r="F21" s="102"/>
      <c r="G21" s="102"/>
    </row>
    <row r="22" spans="1:7" ht="15">
      <c r="A22" s="95"/>
      <c r="B22" s="9" t="s">
        <v>88</v>
      </c>
      <c r="C22" s="9" t="s">
        <v>32</v>
      </c>
      <c r="D22" s="101" t="s">
        <v>65</v>
      </c>
      <c r="E22" s="101"/>
      <c r="F22" s="101"/>
      <c r="G22" s="101"/>
    </row>
    <row r="23" spans="1:7" ht="42" customHeight="1">
      <c r="A23" s="3" t="s">
        <v>33</v>
      </c>
      <c r="B23" s="97" t="s">
        <v>34</v>
      </c>
      <c r="C23" s="97"/>
      <c r="D23" s="97"/>
      <c r="E23" s="97"/>
      <c r="F23" s="97"/>
      <c r="G23" s="97"/>
    </row>
    <row r="24" spans="1:7" ht="15.75">
      <c r="A24" s="3" t="s">
        <v>35</v>
      </c>
      <c r="B24" s="97" t="s">
        <v>36</v>
      </c>
      <c r="C24" s="97"/>
      <c r="D24" s="97"/>
      <c r="E24" s="97"/>
      <c r="F24" s="97"/>
      <c r="G24" s="97"/>
    </row>
    <row r="25" spans="1:7" ht="15.75">
      <c r="A25" s="3" t="s">
        <v>37</v>
      </c>
      <c r="B25" s="97" t="s">
        <v>89</v>
      </c>
      <c r="C25" s="97"/>
      <c r="D25" s="97"/>
      <c r="E25" s="97"/>
      <c r="F25" s="97"/>
      <c r="G25" s="97"/>
    </row>
    <row r="26" ht="15.75">
      <c r="A26" s="4"/>
    </row>
    <row r="27" spans="1:7" ht="15.75">
      <c r="A27" s="10" t="s">
        <v>39</v>
      </c>
      <c r="B27" s="92" t="s">
        <v>90</v>
      </c>
      <c r="C27" s="92"/>
      <c r="D27" s="92"/>
      <c r="E27" s="92"/>
      <c r="F27" s="92"/>
      <c r="G27" s="92"/>
    </row>
    <row r="28" spans="1:7" ht="15.75">
      <c r="A28" s="10"/>
      <c r="B28" s="92"/>
      <c r="C28" s="92"/>
      <c r="D28" s="92"/>
      <c r="E28" s="92"/>
      <c r="F28" s="92"/>
      <c r="G28" s="92"/>
    </row>
    <row r="29" spans="1:7" ht="15.75">
      <c r="A29" s="10"/>
      <c r="B29" s="92"/>
      <c r="C29" s="92"/>
      <c r="D29" s="92"/>
      <c r="E29" s="92"/>
      <c r="F29" s="92"/>
      <c r="G29" s="92"/>
    </row>
    <row r="30" spans="1:7" ht="15.75">
      <c r="A30" s="10"/>
      <c r="B30" s="92"/>
      <c r="C30" s="92"/>
      <c r="D30" s="92"/>
      <c r="E30" s="92"/>
      <c r="F30" s="92"/>
      <c r="G30" s="92"/>
    </row>
    <row r="31" ht="15.75">
      <c r="A31" s="4"/>
    </row>
    <row r="32" spans="1:2" ht="15.75">
      <c r="A32" s="18" t="s">
        <v>38</v>
      </c>
      <c r="B32" s="5" t="s">
        <v>91</v>
      </c>
    </row>
    <row r="33" spans="1:7" ht="15.75">
      <c r="A33" s="3" t="s">
        <v>41</v>
      </c>
      <c r="B33" s="97" t="s">
        <v>92</v>
      </c>
      <c r="C33" s="97"/>
      <c r="D33" s="97"/>
      <c r="E33" s="97"/>
      <c r="F33" s="97"/>
      <c r="G33" s="97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39</v>
      </c>
      <c r="B35" s="92" t="s">
        <v>40</v>
      </c>
      <c r="C35" s="92"/>
      <c r="D35" s="92"/>
      <c r="E35" s="92"/>
      <c r="F35" s="92"/>
      <c r="G35" s="92"/>
    </row>
    <row r="36" spans="1:7" ht="15.75">
      <c r="A36" s="10"/>
      <c r="B36" s="92"/>
      <c r="C36" s="92"/>
      <c r="D36" s="92"/>
      <c r="E36" s="92"/>
      <c r="F36" s="92"/>
      <c r="G36" s="92"/>
    </row>
    <row r="37" spans="1:7" ht="15.75">
      <c r="A37" s="10"/>
      <c r="B37" s="92"/>
      <c r="C37" s="92"/>
      <c r="D37" s="92"/>
      <c r="E37" s="92"/>
      <c r="F37" s="92"/>
      <c r="G37" s="92"/>
    </row>
    <row r="38" spans="1:7" ht="15.75">
      <c r="A38" s="10"/>
      <c r="B38" s="92"/>
      <c r="C38" s="92"/>
      <c r="D38" s="92"/>
      <c r="E38" s="92"/>
      <c r="F38" s="92"/>
      <c r="G38" s="92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48</v>
      </c>
      <c r="B40" s="19" t="s">
        <v>44</v>
      </c>
      <c r="C40" s="17"/>
      <c r="D40" s="17"/>
      <c r="E40" s="17"/>
      <c r="F40" s="17"/>
      <c r="G40" s="17"/>
    </row>
    <row r="41" spans="1:2" ht="15.75">
      <c r="A41" s="4"/>
      <c r="B41" s="5" t="s">
        <v>93</v>
      </c>
    </row>
    <row r="42" ht="15.75">
      <c r="A42" s="4"/>
    </row>
    <row r="43" spans="1:5" ht="47.25">
      <c r="A43" s="10" t="s">
        <v>39</v>
      </c>
      <c r="B43" s="10" t="s">
        <v>44</v>
      </c>
      <c r="C43" s="10" t="s">
        <v>45</v>
      </c>
      <c r="D43" s="10" t="s">
        <v>46</v>
      </c>
      <c r="E43" s="10" t="s">
        <v>47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92" t="s">
        <v>47</v>
      </c>
      <c r="B47" s="92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5" t="s">
        <v>51</v>
      </c>
      <c r="B50" s="97" t="s">
        <v>49</v>
      </c>
      <c r="C50" s="97"/>
      <c r="D50" s="97"/>
      <c r="E50" s="97"/>
      <c r="F50" s="97"/>
      <c r="G50" s="97"/>
    </row>
    <row r="51" spans="1:2" ht="15.75">
      <c r="A51" s="95"/>
      <c r="B51" s="1" t="s">
        <v>43</v>
      </c>
    </row>
    <row r="52" ht="15.75">
      <c r="A52" s="4"/>
    </row>
    <row r="53" ht="15.75">
      <c r="A53" s="4"/>
    </row>
    <row r="54" spans="1:5" ht="63">
      <c r="A54" s="10" t="s">
        <v>39</v>
      </c>
      <c r="B54" s="10" t="s">
        <v>50</v>
      </c>
      <c r="C54" s="10" t="s">
        <v>45</v>
      </c>
      <c r="D54" s="10" t="s">
        <v>46</v>
      </c>
      <c r="E54" s="10" t="s">
        <v>47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92" t="s">
        <v>47</v>
      </c>
      <c r="B58" s="92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94</v>
      </c>
      <c r="B61" s="97" t="s">
        <v>52</v>
      </c>
      <c r="C61" s="97"/>
      <c r="D61" s="97"/>
      <c r="E61" s="97"/>
      <c r="F61" s="97"/>
      <c r="G61" s="97"/>
    </row>
    <row r="62" ht="15.75">
      <c r="A62" s="4"/>
    </row>
    <row r="63" ht="15.75">
      <c r="A63" s="4"/>
    </row>
    <row r="64" spans="1:7" ht="46.5" customHeight="1">
      <c r="A64" s="10" t="s">
        <v>39</v>
      </c>
      <c r="B64" s="10" t="s">
        <v>53</v>
      </c>
      <c r="C64" s="10" t="s">
        <v>54</v>
      </c>
      <c r="D64" s="10" t="s">
        <v>55</v>
      </c>
      <c r="E64" s="10" t="s">
        <v>45</v>
      </c>
      <c r="F64" s="10" t="s">
        <v>46</v>
      </c>
      <c r="G64" s="10" t="s">
        <v>47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56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57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58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59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3" t="s">
        <v>95</v>
      </c>
      <c r="B76" s="93"/>
      <c r="C76" s="93"/>
      <c r="D76" s="1"/>
    </row>
    <row r="77" spans="1:7" ht="32.25" customHeight="1">
      <c r="A77" s="93"/>
      <c r="B77" s="93"/>
      <c r="C77" s="93"/>
      <c r="D77" s="13"/>
      <c r="E77" s="12"/>
      <c r="F77" s="94"/>
      <c r="G77" s="94"/>
    </row>
    <row r="78" spans="1:7" ht="15.75">
      <c r="A78" s="6"/>
      <c r="B78" s="3"/>
      <c r="D78" s="8" t="s">
        <v>60</v>
      </c>
      <c r="F78" s="96" t="s">
        <v>100</v>
      </c>
      <c r="G78" s="96"/>
    </row>
    <row r="79" spans="1:4" ht="15.75">
      <c r="A79" s="97" t="s">
        <v>62</v>
      </c>
      <c r="B79" s="97"/>
      <c r="C79" s="3"/>
      <c r="D79" s="3"/>
    </row>
    <row r="80" spans="1:4" ht="15.75">
      <c r="A80" s="19" t="s">
        <v>96</v>
      </c>
      <c r="B80" s="17"/>
      <c r="C80" s="3"/>
      <c r="D80" s="3"/>
    </row>
    <row r="81" spans="1:7" ht="45.75" customHeight="1">
      <c r="A81" s="97" t="s">
        <v>97</v>
      </c>
      <c r="B81" s="97"/>
      <c r="C81" s="97"/>
      <c r="D81" s="13"/>
      <c r="E81" s="12"/>
      <c r="F81" s="94"/>
      <c r="G81" s="94"/>
    </row>
    <row r="82" spans="1:7" ht="15.75">
      <c r="A82" s="1"/>
      <c r="B82" s="3"/>
      <c r="C82" s="3"/>
      <c r="D82" s="8" t="s">
        <v>60</v>
      </c>
      <c r="F82" s="96" t="s">
        <v>100</v>
      </c>
      <c r="G82" s="96"/>
    </row>
    <row r="83" ht="15">
      <c r="A83" s="20" t="s">
        <v>98</v>
      </c>
    </row>
    <row r="84" ht="15">
      <c r="A84" s="21" t="s">
        <v>99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1"/>
  <sheetViews>
    <sheetView tabSelected="1" view="pageBreakPreview" zoomScale="70" zoomScaleSheetLayoutView="70" zoomScalePageLayoutView="0" workbookViewId="0" topLeftCell="A1">
      <selection activeCell="E268" sqref="E268"/>
    </sheetView>
  </sheetViews>
  <sheetFormatPr defaultColWidth="21.57421875" defaultRowHeight="15"/>
  <cols>
    <col min="1" max="1" width="6.57421875" style="31" customWidth="1"/>
    <col min="2" max="2" width="37.7109375" style="31" customWidth="1"/>
    <col min="3" max="3" width="18.140625" style="31" customWidth="1"/>
    <col min="4" max="4" width="19.57421875" style="31" customWidth="1"/>
    <col min="5" max="5" width="21.57421875" style="31" customWidth="1"/>
    <col min="6" max="6" width="19.421875" style="31" customWidth="1"/>
    <col min="7" max="7" width="18.140625" style="31" customWidth="1"/>
    <col min="8" max="16384" width="21.57421875" style="31" customWidth="1"/>
  </cols>
  <sheetData>
    <row r="1" spans="6:7" ht="15">
      <c r="F1" s="91" t="s">
        <v>120</v>
      </c>
      <c r="G1" s="78"/>
    </row>
    <row r="2" spans="6:7" ht="15">
      <c r="F2" s="78"/>
      <c r="G2" s="78"/>
    </row>
    <row r="3" spans="6:7" ht="32.25" customHeight="1">
      <c r="F3" s="78"/>
      <c r="G3" s="78"/>
    </row>
    <row r="4" spans="1:7" ht="15.75">
      <c r="A4" s="32"/>
      <c r="E4" s="81" t="s">
        <v>22</v>
      </c>
      <c r="F4" s="81"/>
      <c r="G4" s="81"/>
    </row>
    <row r="5" spans="1:7" ht="15.75">
      <c r="A5" s="32"/>
      <c r="E5" s="79" t="s">
        <v>23</v>
      </c>
      <c r="F5" s="79"/>
      <c r="G5" s="79"/>
    </row>
    <row r="6" spans="1:7" ht="15.75">
      <c r="A6" s="32"/>
      <c r="B6" s="32"/>
      <c r="E6" s="80" t="s">
        <v>132</v>
      </c>
      <c r="F6" s="80"/>
      <c r="G6" s="80"/>
    </row>
    <row r="7" spans="1:7" ht="15" customHeight="1">
      <c r="A7" s="32"/>
      <c r="E7" s="90" t="s">
        <v>24</v>
      </c>
      <c r="F7" s="90"/>
      <c r="G7" s="90"/>
    </row>
    <row r="8" spans="1:7" ht="15.75">
      <c r="A8" s="32"/>
      <c r="B8" s="32"/>
      <c r="E8" s="89" t="s">
        <v>133</v>
      </c>
      <c r="F8" s="89"/>
      <c r="G8" s="89"/>
    </row>
    <row r="9" spans="1:7" ht="7.5" customHeight="1">
      <c r="A9" s="32"/>
      <c r="E9" s="90"/>
      <c r="F9" s="90"/>
      <c r="G9" s="90"/>
    </row>
    <row r="10" spans="1:7" ht="15.75">
      <c r="A10" s="32"/>
      <c r="E10" s="82" t="s">
        <v>277</v>
      </c>
      <c r="F10" s="82"/>
      <c r="G10" s="82"/>
    </row>
    <row r="11" ht="7.5" customHeight="1"/>
    <row r="12" spans="1:7" ht="15.75">
      <c r="A12" s="83" t="s">
        <v>26</v>
      </c>
      <c r="B12" s="83"/>
      <c r="C12" s="83"/>
      <c r="D12" s="83"/>
      <c r="E12" s="83"/>
      <c r="F12" s="83"/>
      <c r="G12" s="83"/>
    </row>
    <row r="13" spans="1:7" ht="15.75">
      <c r="A13" s="83" t="s">
        <v>134</v>
      </c>
      <c r="B13" s="83"/>
      <c r="C13" s="83"/>
      <c r="D13" s="83"/>
      <c r="E13" s="83"/>
      <c r="F13" s="83"/>
      <c r="G13" s="83"/>
    </row>
    <row r="14" ht="7.5" customHeight="1"/>
    <row r="15" spans="1:7" ht="15.75">
      <c r="A15" s="34" t="s">
        <v>122</v>
      </c>
      <c r="B15" s="41" t="s">
        <v>160</v>
      </c>
      <c r="C15" s="35"/>
      <c r="D15" s="85" t="s">
        <v>132</v>
      </c>
      <c r="E15" s="85"/>
      <c r="F15" s="35"/>
      <c r="G15" s="36" t="s">
        <v>142</v>
      </c>
    </row>
    <row r="16" spans="2:7" ht="24" customHeight="1">
      <c r="B16" s="37" t="s">
        <v>130</v>
      </c>
      <c r="C16" s="38"/>
      <c r="D16" s="84" t="s">
        <v>24</v>
      </c>
      <c r="E16" s="84"/>
      <c r="F16" s="38"/>
      <c r="G16" s="39" t="s">
        <v>123</v>
      </c>
    </row>
    <row r="17" spans="1:7" ht="15.75">
      <c r="A17" s="34" t="s">
        <v>124</v>
      </c>
      <c r="B17" s="41" t="s">
        <v>160</v>
      </c>
      <c r="C17" s="40"/>
      <c r="D17" s="85" t="s">
        <v>132</v>
      </c>
      <c r="E17" s="85"/>
      <c r="F17" s="40"/>
      <c r="G17" s="36" t="s">
        <v>142</v>
      </c>
    </row>
    <row r="18" spans="2:7" ht="23.25" customHeight="1">
      <c r="B18" s="37" t="s">
        <v>126</v>
      </c>
      <c r="C18" s="38"/>
      <c r="D18" s="126" t="s">
        <v>63</v>
      </c>
      <c r="E18" s="126"/>
      <c r="F18" s="38"/>
      <c r="G18" s="39" t="s">
        <v>123</v>
      </c>
    </row>
    <row r="19" spans="1:7" ht="32.25" customHeight="1">
      <c r="A19" s="34" t="s">
        <v>125</v>
      </c>
      <c r="B19" s="41" t="s">
        <v>160</v>
      </c>
      <c r="C19" s="41" t="s">
        <v>161</v>
      </c>
      <c r="D19" s="41" t="s">
        <v>173</v>
      </c>
      <c r="E19" s="85" t="s">
        <v>162</v>
      </c>
      <c r="F19" s="85"/>
      <c r="G19" s="58">
        <v>562255100</v>
      </c>
    </row>
    <row r="20" spans="2:7" ht="48" customHeight="1">
      <c r="B20" s="37" t="s">
        <v>126</v>
      </c>
      <c r="C20" s="37" t="s">
        <v>127</v>
      </c>
      <c r="D20" s="37" t="s">
        <v>128</v>
      </c>
      <c r="E20" s="125" t="s">
        <v>131</v>
      </c>
      <c r="F20" s="125"/>
      <c r="G20" s="37" t="s">
        <v>129</v>
      </c>
    </row>
    <row r="21" spans="1:7" ht="33.75" customHeight="1">
      <c r="A21" s="34" t="s">
        <v>33</v>
      </c>
      <c r="B21" s="123" t="s">
        <v>163</v>
      </c>
      <c r="C21" s="124"/>
      <c r="D21" s="124"/>
      <c r="E21" s="124"/>
      <c r="F21" s="124"/>
      <c r="G21" s="124"/>
    </row>
    <row r="22" spans="1:7" ht="15.75">
      <c r="A22" s="34" t="s">
        <v>35</v>
      </c>
      <c r="B22" s="118" t="s">
        <v>143</v>
      </c>
      <c r="C22" s="115"/>
      <c r="D22" s="115"/>
      <c r="E22" s="115"/>
      <c r="F22" s="115"/>
      <c r="G22" s="115"/>
    </row>
    <row r="23" spans="1:7" ht="16.5" customHeight="1">
      <c r="A23" s="33"/>
      <c r="B23" s="122" t="s">
        <v>278</v>
      </c>
      <c r="C23" s="122"/>
      <c r="D23" s="122"/>
      <c r="E23" s="122"/>
      <c r="F23" s="122"/>
      <c r="G23" s="122"/>
    </row>
    <row r="24" spans="1:7" ht="18" customHeight="1">
      <c r="A24" s="33"/>
      <c r="B24" s="122" t="s">
        <v>279</v>
      </c>
      <c r="C24" s="122"/>
      <c r="D24" s="122"/>
      <c r="E24" s="122"/>
      <c r="F24" s="122"/>
      <c r="G24" s="122"/>
    </row>
    <row r="25" spans="1:7" ht="31.5" customHeight="1">
      <c r="A25" s="33"/>
      <c r="B25" s="122" t="s">
        <v>280</v>
      </c>
      <c r="C25" s="122"/>
      <c r="D25" s="122"/>
      <c r="E25" s="122"/>
      <c r="F25" s="122"/>
      <c r="G25" s="122"/>
    </row>
    <row r="26" spans="1:7" ht="31.5" customHeight="1">
      <c r="A26" s="33"/>
      <c r="B26" s="122" t="s">
        <v>281</v>
      </c>
      <c r="C26" s="122"/>
      <c r="D26" s="122"/>
      <c r="E26" s="122"/>
      <c r="F26" s="122"/>
      <c r="G26" s="122"/>
    </row>
    <row r="27" spans="1:7" ht="31.5" customHeight="1">
      <c r="A27" s="33"/>
      <c r="B27" s="122" t="s">
        <v>282</v>
      </c>
      <c r="C27" s="122"/>
      <c r="D27" s="122"/>
      <c r="E27" s="122"/>
      <c r="F27" s="122"/>
      <c r="G27" s="122"/>
    </row>
    <row r="28" spans="1:7" ht="30" customHeight="1">
      <c r="A28" s="33"/>
      <c r="B28" s="122" t="s">
        <v>136</v>
      </c>
      <c r="C28" s="122"/>
      <c r="D28" s="122"/>
      <c r="E28" s="122"/>
      <c r="F28" s="122"/>
      <c r="G28" s="122"/>
    </row>
    <row r="29" spans="1:7" ht="30.75" customHeight="1">
      <c r="A29" s="33"/>
      <c r="B29" s="122" t="s">
        <v>137</v>
      </c>
      <c r="C29" s="122"/>
      <c r="D29" s="122"/>
      <c r="E29" s="122"/>
      <c r="F29" s="122"/>
      <c r="G29" s="122"/>
    </row>
    <row r="30" spans="1:7" ht="31.5" customHeight="1">
      <c r="A30" s="33"/>
      <c r="B30" s="122" t="s">
        <v>138</v>
      </c>
      <c r="C30" s="122"/>
      <c r="D30" s="122"/>
      <c r="E30" s="122"/>
      <c r="F30" s="122"/>
      <c r="G30" s="122"/>
    </row>
    <row r="31" spans="1:7" ht="31.5" customHeight="1">
      <c r="A31" s="33"/>
      <c r="B31" s="122" t="s">
        <v>139</v>
      </c>
      <c r="C31" s="122"/>
      <c r="D31" s="122"/>
      <c r="E31" s="122"/>
      <c r="F31" s="122"/>
      <c r="G31" s="122"/>
    </row>
    <row r="32" spans="1:7" ht="15.75" customHeight="1">
      <c r="A32" s="33"/>
      <c r="B32" s="122" t="s">
        <v>140</v>
      </c>
      <c r="C32" s="122"/>
      <c r="D32" s="122"/>
      <c r="E32" s="122"/>
      <c r="F32" s="122"/>
      <c r="G32" s="122"/>
    </row>
    <row r="33" spans="1:7" ht="7.5" customHeight="1">
      <c r="A33" s="33"/>
      <c r="B33" s="43"/>
      <c r="C33" s="43"/>
      <c r="D33" s="43"/>
      <c r="E33" s="43"/>
      <c r="F33" s="43"/>
      <c r="G33" s="43"/>
    </row>
    <row r="34" spans="1:7" ht="15.75" customHeight="1">
      <c r="A34" s="34" t="s">
        <v>37</v>
      </c>
      <c r="B34" s="120" t="s">
        <v>141</v>
      </c>
      <c r="C34" s="127"/>
      <c r="D34" s="127"/>
      <c r="E34" s="127"/>
      <c r="F34" s="127"/>
      <c r="G34" s="127"/>
    </row>
    <row r="35" spans="1:7" ht="8.25" customHeight="1">
      <c r="A35" s="34"/>
      <c r="B35" s="44"/>
      <c r="C35" s="45"/>
      <c r="D35" s="45"/>
      <c r="E35" s="45"/>
      <c r="F35" s="45"/>
      <c r="G35" s="45"/>
    </row>
    <row r="36" spans="1:7" ht="18" customHeight="1">
      <c r="A36" s="46" t="s">
        <v>135</v>
      </c>
      <c r="B36" s="121" t="s">
        <v>90</v>
      </c>
      <c r="C36" s="121"/>
      <c r="D36" s="121"/>
      <c r="E36" s="121"/>
      <c r="F36" s="121"/>
      <c r="G36" s="121"/>
    </row>
    <row r="37" spans="1:7" ht="31.5" customHeight="1">
      <c r="A37" s="46">
        <v>1</v>
      </c>
      <c r="B37" s="106" t="s">
        <v>164</v>
      </c>
      <c r="C37" s="107"/>
      <c r="D37" s="107"/>
      <c r="E37" s="107"/>
      <c r="F37" s="107"/>
      <c r="G37" s="108"/>
    </row>
    <row r="38" ht="8.25" customHeight="1">
      <c r="A38" s="47"/>
    </row>
    <row r="39" spans="1:7" ht="16.5" customHeight="1">
      <c r="A39" s="34" t="s">
        <v>38</v>
      </c>
      <c r="B39" s="120" t="s">
        <v>165</v>
      </c>
      <c r="C39" s="120"/>
      <c r="D39" s="120"/>
      <c r="E39" s="120"/>
      <c r="F39" s="120"/>
      <c r="G39" s="120"/>
    </row>
    <row r="40" spans="1:7" ht="9" customHeight="1">
      <c r="A40" s="34"/>
      <c r="B40" s="44"/>
      <c r="C40" s="44"/>
      <c r="D40" s="44"/>
      <c r="E40" s="44"/>
      <c r="F40" s="44"/>
      <c r="G40" s="44"/>
    </row>
    <row r="41" spans="1:7" ht="15.75">
      <c r="A41" s="34" t="s">
        <v>41</v>
      </c>
      <c r="B41" s="118" t="s">
        <v>92</v>
      </c>
      <c r="C41" s="118"/>
      <c r="D41" s="118"/>
      <c r="E41" s="118"/>
      <c r="F41" s="118"/>
      <c r="G41" s="118"/>
    </row>
    <row r="42" spans="1:7" ht="7.5" customHeight="1">
      <c r="A42" s="33"/>
      <c r="B42" s="42"/>
      <c r="C42" s="42"/>
      <c r="D42" s="42"/>
      <c r="E42" s="42"/>
      <c r="F42" s="42"/>
      <c r="G42" s="42"/>
    </row>
    <row r="43" spans="1:7" ht="15.75">
      <c r="A43" s="46" t="s">
        <v>135</v>
      </c>
      <c r="B43" s="121" t="s">
        <v>40</v>
      </c>
      <c r="C43" s="121"/>
      <c r="D43" s="121"/>
      <c r="E43" s="121"/>
      <c r="F43" s="121"/>
      <c r="G43" s="121"/>
    </row>
    <row r="44" spans="1:7" ht="15.75">
      <c r="A44" s="46">
        <v>1</v>
      </c>
      <c r="B44" s="117" t="s">
        <v>228</v>
      </c>
      <c r="C44" s="117"/>
      <c r="D44" s="117"/>
      <c r="E44" s="117"/>
      <c r="F44" s="117"/>
      <c r="G44" s="117"/>
    </row>
    <row r="45" spans="1:7" ht="32.25" customHeight="1">
      <c r="A45" s="46">
        <v>2</v>
      </c>
      <c r="B45" s="106" t="s">
        <v>229</v>
      </c>
      <c r="C45" s="107"/>
      <c r="D45" s="107"/>
      <c r="E45" s="107"/>
      <c r="F45" s="107"/>
      <c r="G45" s="108"/>
    </row>
    <row r="46" spans="1:7" ht="30.75" customHeight="1">
      <c r="A46" s="46">
        <v>3</v>
      </c>
      <c r="B46" s="106" t="s">
        <v>230</v>
      </c>
      <c r="C46" s="107"/>
      <c r="D46" s="107"/>
      <c r="E46" s="107"/>
      <c r="F46" s="107"/>
      <c r="G46" s="108"/>
    </row>
    <row r="47" spans="1:7" ht="31.5" customHeight="1">
      <c r="A47" s="46">
        <v>4</v>
      </c>
      <c r="B47" s="117" t="s">
        <v>231</v>
      </c>
      <c r="C47" s="117"/>
      <c r="D47" s="117"/>
      <c r="E47" s="117"/>
      <c r="F47" s="117"/>
      <c r="G47" s="117"/>
    </row>
    <row r="48" spans="1:7" ht="16.5" customHeight="1">
      <c r="A48" s="46">
        <v>5</v>
      </c>
      <c r="B48" s="117" t="s">
        <v>232</v>
      </c>
      <c r="C48" s="117"/>
      <c r="D48" s="117"/>
      <c r="E48" s="117"/>
      <c r="F48" s="117"/>
      <c r="G48" s="117"/>
    </row>
    <row r="49" spans="1:7" ht="19.5" customHeight="1">
      <c r="A49" s="46">
        <v>6</v>
      </c>
      <c r="B49" s="117" t="s">
        <v>233</v>
      </c>
      <c r="C49" s="117"/>
      <c r="D49" s="117"/>
      <c r="E49" s="117"/>
      <c r="F49" s="117"/>
      <c r="G49" s="117"/>
    </row>
    <row r="50" spans="1:7" ht="17.25" customHeight="1">
      <c r="A50" s="46">
        <v>7</v>
      </c>
      <c r="B50" s="117" t="s">
        <v>167</v>
      </c>
      <c r="C50" s="117"/>
      <c r="D50" s="117"/>
      <c r="E50" s="117"/>
      <c r="F50" s="117"/>
      <c r="G50" s="117"/>
    </row>
    <row r="51" spans="1:7" ht="31.5" customHeight="1">
      <c r="A51" s="46">
        <v>8</v>
      </c>
      <c r="B51" s="117" t="s">
        <v>234</v>
      </c>
      <c r="C51" s="117"/>
      <c r="D51" s="117"/>
      <c r="E51" s="117"/>
      <c r="F51" s="117"/>
      <c r="G51" s="117"/>
    </row>
    <row r="52" spans="1:7" ht="33" customHeight="1">
      <c r="A52" s="46">
        <v>9</v>
      </c>
      <c r="B52" s="117" t="s">
        <v>235</v>
      </c>
      <c r="C52" s="117"/>
      <c r="D52" s="117"/>
      <c r="E52" s="117"/>
      <c r="F52" s="117"/>
      <c r="G52" s="117"/>
    </row>
    <row r="53" spans="1:7" ht="32.25" customHeight="1">
      <c r="A53" s="46">
        <v>10</v>
      </c>
      <c r="B53" s="117" t="s">
        <v>236</v>
      </c>
      <c r="C53" s="117"/>
      <c r="D53" s="117"/>
      <c r="E53" s="117"/>
      <c r="F53" s="117"/>
      <c r="G53" s="117"/>
    </row>
    <row r="54" spans="1:7" ht="32.25" customHeight="1">
      <c r="A54" s="46">
        <v>11</v>
      </c>
      <c r="B54" s="106" t="s">
        <v>237</v>
      </c>
      <c r="C54" s="107"/>
      <c r="D54" s="107"/>
      <c r="E54" s="107"/>
      <c r="F54" s="107"/>
      <c r="G54" s="108"/>
    </row>
    <row r="55" spans="1:7" ht="18" customHeight="1">
      <c r="A55" s="46">
        <v>12</v>
      </c>
      <c r="B55" s="106" t="s">
        <v>238</v>
      </c>
      <c r="C55" s="107"/>
      <c r="D55" s="107"/>
      <c r="E55" s="107"/>
      <c r="F55" s="107"/>
      <c r="G55" s="108"/>
    </row>
    <row r="56" spans="1:7" ht="29.25" customHeight="1">
      <c r="A56" s="46">
        <v>13</v>
      </c>
      <c r="B56" s="106" t="s">
        <v>239</v>
      </c>
      <c r="C56" s="107"/>
      <c r="D56" s="107"/>
      <c r="E56" s="107"/>
      <c r="F56" s="107"/>
      <c r="G56" s="108"/>
    </row>
    <row r="57" spans="1:7" ht="20.25" customHeight="1">
      <c r="A57" s="46">
        <v>14</v>
      </c>
      <c r="B57" s="106" t="s">
        <v>240</v>
      </c>
      <c r="C57" s="107"/>
      <c r="D57" s="107"/>
      <c r="E57" s="107"/>
      <c r="F57" s="107"/>
      <c r="G57" s="108"/>
    </row>
    <row r="58" spans="1:7" ht="29.25" customHeight="1">
      <c r="A58" s="46">
        <v>15</v>
      </c>
      <c r="B58" s="106" t="s">
        <v>241</v>
      </c>
      <c r="C58" s="107"/>
      <c r="D58" s="107"/>
      <c r="E58" s="107"/>
      <c r="F58" s="107"/>
      <c r="G58" s="108"/>
    </row>
    <row r="59" spans="1:7" ht="32.25" customHeight="1">
      <c r="A59" s="46">
        <v>16</v>
      </c>
      <c r="B59" s="106" t="s">
        <v>242</v>
      </c>
      <c r="C59" s="107"/>
      <c r="D59" s="107"/>
      <c r="E59" s="107"/>
      <c r="F59" s="107"/>
      <c r="G59" s="108"/>
    </row>
    <row r="60" spans="1:7" ht="7.5" customHeight="1">
      <c r="A60" s="33"/>
      <c r="B60" s="42"/>
      <c r="C60" s="42"/>
      <c r="D60" s="42"/>
      <c r="E60" s="42"/>
      <c r="F60" s="42"/>
      <c r="G60" s="42"/>
    </row>
    <row r="61" spans="1:7" ht="15.75">
      <c r="A61" s="34" t="s">
        <v>48</v>
      </c>
      <c r="B61" s="118" t="s">
        <v>44</v>
      </c>
      <c r="C61" s="118"/>
      <c r="D61" s="118"/>
      <c r="E61" s="118"/>
      <c r="F61" s="118"/>
      <c r="G61" s="118"/>
    </row>
    <row r="62" spans="1:7" ht="12.75" customHeight="1">
      <c r="A62" s="47"/>
      <c r="G62" s="48" t="s">
        <v>93</v>
      </c>
    </row>
    <row r="63" spans="1:7" ht="20.25" customHeight="1">
      <c r="A63" s="46" t="s">
        <v>135</v>
      </c>
      <c r="B63" s="119" t="s">
        <v>44</v>
      </c>
      <c r="C63" s="119"/>
      <c r="D63" s="119"/>
      <c r="E63" s="46" t="s">
        <v>45</v>
      </c>
      <c r="F63" s="46" t="s">
        <v>46</v>
      </c>
      <c r="G63" s="46" t="s">
        <v>47</v>
      </c>
    </row>
    <row r="64" spans="1:7" ht="15.75">
      <c r="A64" s="46">
        <v>1</v>
      </c>
      <c r="B64" s="119">
        <v>2</v>
      </c>
      <c r="C64" s="119"/>
      <c r="D64" s="119"/>
      <c r="E64" s="46">
        <v>3</v>
      </c>
      <c r="F64" s="46">
        <v>4</v>
      </c>
      <c r="G64" s="46">
        <v>5</v>
      </c>
    </row>
    <row r="65" spans="1:7" ht="15.75">
      <c r="A65" s="46">
        <v>1</v>
      </c>
      <c r="B65" s="106" t="s">
        <v>166</v>
      </c>
      <c r="C65" s="107"/>
      <c r="D65" s="108"/>
      <c r="E65" s="29">
        <v>840814</v>
      </c>
      <c r="F65" s="29"/>
      <c r="G65" s="30">
        <f aca="true" t="shared" si="0" ref="G65:G76">SUM(E65:F65)</f>
        <v>840814</v>
      </c>
    </row>
    <row r="66" spans="1:7" ht="48" customHeight="1">
      <c r="A66" s="46">
        <v>2</v>
      </c>
      <c r="B66" s="106" t="s">
        <v>243</v>
      </c>
      <c r="C66" s="107"/>
      <c r="D66" s="108"/>
      <c r="E66" s="29">
        <v>120000</v>
      </c>
      <c r="F66" s="29"/>
      <c r="G66" s="30">
        <f t="shared" si="0"/>
        <v>120000</v>
      </c>
    </row>
    <row r="67" spans="1:7" ht="65.25" customHeight="1">
      <c r="A67" s="46">
        <v>3</v>
      </c>
      <c r="B67" s="106" t="s">
        <v>244</v>
      </c>
      <c r="C67" s="107"/>
      <c r="D67" s="108"/>
      <c r="E67" s="29">
        <v>199000</v>
      </c>
      <c r="F67" s="29"/>
      <c r="G67" s="30">
        <f t="shared" si="0"/>
        <v>199000</v>
      </c>
    </row>
    <row r="68" spans="1:7" ht="45.75" customHeight="1">
      <c r="A68" s="46">
        <v>4</v>
      </c>
      <c r="B68" s="106" t="s">
        <v>245</v>
      </c>
      <c r="C68" s="107"/>
      <c r="D68" s="108"/>
      <c r="E68" s="29">
        <v>30000</v>
      </c>
      <c r="F68" s="29"/>
      <c r="G68" s="30">
        <f t="shared" si="0"/>
        <v>30000</v>
      </c>
    </row>
    <row r="69" spans="1:7" ht="36" customHeight="1">
      <c r="A69" s="46">
        <v>5</v>
      </c>
      <c r="B69" s="106" t="s">
        <v>246</v>
      </c>
      <c r="C69" s="107"/>
      <c r="D69" s="108"/>
      <c r="E69" s="29">
        <v>2500</v>
      </c>
      <c r="F69" s="29"/>
      <c r="G69" s="30">
        <f t="shared" si="0"/>
        <v>2500</v>
      </c>
    </row>
    <row r="70" spans="1:7" ht="32.25" customHeight="1">
      <c r="A70" s="46">
        <v>6</v>
      </c>
      <c r="B70" s="106" t="s">
        <v>247</v>
      </c>
      <c r="C70" s="107"/>
      <c r="D70" s="108"/>
      <c r="E70" s="29">
        <v>10000</v>
      </c>
      <c r="F70" s="29"/>
      <c r="G70" s="30">
        <f t="shared" si="0"/>
        <v>10000</v>
      </c>
    </row>
    <row r="71" spans="1:7" ht="31.5" customHeight="1">
      <c r="A71" s="46">
        <v>7</v>
      </c>
      <c r="B71" s="106" t="s">
        <v>248</v>
      </c>
      <c r="C71" s="107"/>
      <c r="D71" s="108"/>
      <c r="E71" s="29">
        <v>5000</v>
      </c>
      <c r="F71" s="29"/>
      <c r="G71" s="30">
        <f t="shared" si="0"/>
        <v>5000</v>
      </c>
    </row>
    <row r="72" spans="1:7" ht="31.5" customHeight="1">
      <c r="A72" s="46">
        <v>8</v>
      </c>
      <c r="B72" s="106" t="s">
        <v>249</v>
      </c>
      <c r="C72" s="107"/>
      <c r="D72" s="108"/>
      <c r="E72" s="29">
        <v>175000</v>
      </c>
      <c r="F72" s="29"/>
      <c r="G72" s="30">
        <f t="shared" si="0"/>
        <v>175000</v>
      </c>
    </row>
    <row r="73" spans="1:7" ht="30.75" customHeight="1">
      <c r="A73" s="46">
        <v>9</v>
      </c>
      <c r="B73" s="106" t="s">
        <v>250</v>
      </c>
      <c r="C73" s="107"/>
      <c r="D73" s="108"/>
      <c r="E73" s="29">
        <v>150000</v>
      </c>
      <c r="F73" s="29"/>
      <c r="G73" s="30">
        <f t="shared" si="0"/>
        <v>150000</v>
      </c>
    </row>
    <row r="74" spans="1:7" ht="43.5" customHeight="1">
      <c r="A74" s="46">
        <v>10</v>
      </c>
      <c r="B74" s="106" t="s">
        <v>251</v>
      </c>
      <c r="C74" s="107"/>
      <c r="D74" s="108"/>
      <c r="E74" s="29">
        <v>30000</v>
      </c>
      <c r="F74" s="29"/>
      <c r="G74" s="30">
        <f t="shared" si="0"/>
        <v>30000</v>
      </c>
    </row>
    <row r="75" spans="1:7" ht="44.25" customHeight="1">
      <c r="A75" s="46">
        <v>11</v>
      </c>
      <c r="B75" s="106" t="s">
        <v>252</v>
      </c>
      <c r="C75" s="107"/>
      <c r="D75" s="108"/>
      <c r="E75" s="29">
        <v>20000</v>
      </c>
      <c r="F75" s="29"/>
      <c r="G75" s="30">
        <f t="shared" si="0"/>
        <v>20000</v>
      </c>
    </row>
    <row r="76" spans="1:7" ht="33.75" customHeight="1">
      <c r="A76" s="46">
        <v>12</v>
      </c>
      <c r="B76" s="106" t="s">
        <v>253</v>
      </c>
      <c r="C76" s="107"/>
      <c r="D76" s="108"/>
      <c r="E76" s="29">
        <f>195000+195000</f>
        <v>390000</v>
      </c>
      <c r="F76" s="29"/>
      <c r="G76" s="30">
        <f t="shared" si="0"/>
        <v>390000</v>
      </c>
    </row>
    <row r="77" spans="1:7" ht="47.25" customHeight="1">
      <c r="A77" s="46">
        <v>13</v>
      </c>
      <c r="B77" s="106" t="s">
        <v>254</v>
      </c>
      <c r="C77" s="107"/>
      <c r="D77" s="108"/>
      <c r="E77" s="29">
        <v>50000</v>
      </c>
      <c r="F77" s="29"/>
      <c r="G77" s="30">
        <f>SUM(E77:F77)</f>
        <v>50000</v>
      </c>
    </row>
    <row r="78" spans="1:7" ht="30" customHeight="1">
      <c r="A78" s="46">
        <v>14</v>
      </c>
      <c r="B78" s="106" t="s">
        <v>255</v>
      </c>
      <c r="C78" s="107"/>
      <c r="D78" s="108"/>
      <c r="E78" s="29">
        <v>49000</v>
      </c>
      <c r="F78" s="29"/>
      <c r="G78" s="30">
        <f>SUM(E78:F78)</f>
        <v>49000</v>
      </c>
    </row>
    <row r="79" spans="1:7" ht="48" customHeight="1">
      <c r="A79" s="46">
        <v>15</v>
      </c>
      <c r="B79" s="106" t="s">
        <v>256</v>
      </c>
      <c r="C79" s="107"/>
      <c r="D79" s="108"/>
      <c r="E79" s="29">
        <v>48800</v>
      </c>
      <c r="F79" s="29"/>
      <c r="G79" s="30">
        <f>SUM(E79:F79)</f>
        <v>48800</v>
      </c>
    </row>
    <row r="80" spans="1:7" ht="30.75" customHeight="1">
      <c r="A80" s="46">
        <v>16</v>
      </c>
      <c r="B80" s="106" t="s">
        <v>257</v>
      </c>
      <c r="C80" s="107"/>
      <c r="D80" s="108"/>
      <c r="E80" s="29">
        <v>40000</v>
      </c>
      <c r="F80" s="29"/>
      <c r="G80" s="30">
        <f>SUM(E80:F80)</f>
        <v>40000</v>
      </c>
    </row>
    <row r="81" spans="1:7" ht="15.75" customHeight="1">
      <c r="A81" s="114" t="s">
        <v>47</v>
      </c>
      <c r="B81" s="114"/>
      <c r="C81" s="114"/>
      <c r="D81" s="114"/>
      <c r="E81" s="66">
        <f>SUM(E65:E80)</f>
        <v>2160114</v>
      </c>
      <c r="F81" s="66">
        <f>SUM(F65:F80)</f>
        <v>0</v>
      </c>
      <c r="G81" s="66">
        <f>SUM(G65:G80)</f>
        <v>2160114</v>
      </c>
    </row>
    <row r="82" ht="9" customHeight="1">
      <c r="A82" s="47"/>
    </row>
    <row r="83" spans="1:7" ht="15.75">
      <c r="A83" s="34" t="s">
        <v>51</v>
      </c>
      <c r="B83" s="118" t="s">
        <v>49</v>
      </c>
      <c r="C83" s="118"/>
      <c r="D83" s="118"/>
      <c r="E83" s="118"/>
      <c r="F83" s="118"/>
      <c r="G83" s="118"/>
    </row>
    <row r="84" spans="1:7" ht="12.75" customHeight="1">
      <c r="A84" s="34"/>
      <c r="G84" s="59" t="s">
        <v>43</v>
      </c>
    </row>
    <row r="85" spans="1:7" ht="16.5" customHeight="1">
      <c r="A85" s="46" t="s">
        <v>135</v>
      </c>
      <c r="B85" s="119" t="s">
        <v>50</v>
      </c>
      <c r="C85" s="119"/>
      <c r="D85" s="119"/>
      <c r="E85" s="46" t="s">
        <v>45</v>
      </c>
      <c r="F85" s="46" t="s">
        <v>46</v>
      </c>
      <c r="G85" s="46" t="s">
        <v>47</v>
      </c>
    </row>
    <row r="86" spans="1:7" ht="15.75">
      <c r="A86" s="46">
        <v>1</v>
      </c>
      <c r="B86" s="119">
        <v>2</v>
      </c>
      <c r="C86" s="119"/>
      <c r="D86" s="119"/>
      <c r="E86" s="46">
        <v>3</v>
      </c>
      <c r="F86" s="46">
        <v>4</v>
      </c>
      <c r="G86" s="46">
        <v>5</v>
      </c>
    </row>
    <row r="87" spans="1:7" ht="29.25" customHeight="1">
      <c r="A87" s="46">
        <v>1</v>
      </c>
      <c r="B87" s="106" t="s">
        <v>258</v>
      </c>
      <c r="C87" s="112"/>
      <c r="D87" s="113"/>
      <c r="E87" s="29">
        <v>2070114</v>
      </c>
      <c r="F87" s="29">
        <v>90000</v>
      </c>
      <c r="G87" s="54">
        <f>SUM(E87:F87)</f>
        <v>2160114</v>
      </c>
    </row>
    <row r="88" spans="1:7" ht="15.75" customHeight="1">
      <c r="A88" s="114" t="s">
        <v>47</v>
      </c>
      <c r="B88" s="114"/>
      <c r="C88" s="114"/>
      <c r="D88" s="114"/>
      <c r="E88" s="53">
        <f>SUM(E87)</f>
        <v>2070114</v>
      </c>
      <c r="F88" s="53">
        <f>SUM(F87)</f>
        <v>90000</v>
      </c>
      <c r="G88" s="53">
        <f>SUM(G87)</f>
        <v>2160114</v>
      </c>
    </row>
    <row r="89" ht="7.5" customHeight="1">
      <c r="A89" s="47"/>
    </row>
    <row r="90" spans="1:7" ht="15.75">
      <c r="A90" s="34" t="s">
        <v>94</v>
      </c>
      <c r="B90" s="118" t="s">
        <v>52</v>
      </c>
      <c r="C90" s="118"/>
      <c r="D90" s="118"/>
      <c r="E90" s="118"/>
      <c r="F90" s="118"/>
      <c r="G90" s="118"/>
    </row>
    <row r="91" ht="7.5" customHeight="1">
      <c r="A91" s="47"/>
    </row>
    <row r="92" spans="1:7" ht="30" customHeight="1">
      <c r="A92" s="67" t="s">
        <v>135</v>
      </c>
      <c r="B92" s="67" t="s">
        <v>53</v>
      </c>
      <c r="C92" s="67" t="s">
        <v>54</v>
      </c>
      <c r="D92" s="67" t="s">
        <v>55</v>
      </c>
      <c r="E92" s="67" t="s">
        <v>45</v>
      </c>
      <c r="F92" s="67" t="s">
        <v>46</v>
      </c>
      <c r="G92" s="67" t="s">
        <v>47</v>
      </c>
    </row>
    <row r="93" spans="1:7" ht="14.25" customHeight="1">
      <c r="A93" s="67">
        <v>1</v>
      </c>
      <c r="B93" s="67">
        <v>2</v>
      </c>
      <c r="C93" s="67">
        <v>3</v>
      </c>
      <c r="D93" s="67">
        <v>4</v>
      </c>
      <c r="E93" s="67">
        <v>5</v>
      </c>
      <c r="F93" s="67">
        <v>6</v>
      </c>
      <c r="G93" s="67">
        <v>7</v>
      </c>
    </row>
    <row r="94" spans="1:7" ht="15.75">
      <c r="A94" s="109" t="s">
        <v>259</v>
      </c>
      <c r="B94" s="110"/>
      <c r="C94" s="110"/>
      <c r="D94" s="110"/>
      <c r="E94" s="110"/>
      <c r="F94" s="110"/>
      <c r="G94" s="111"/>
    </row>
    <row r="95" spans="1:7" ht="15.75">
      <c r="A95" s="68" t="s">
        <v>28</v>
      </c>
      <c r="B95" s="69" t="s">
        <v>144</v>
      </c>
      <c r="C95" s="67"/>
      <c r="D95" s="67"/>
      <c r="E95" s="67"/>
      <c r="F95" s="67"/>
      <c r="G95" s="67"/>
    </row>
    <row r="96" spans="1:7" ht="45.75" customHeight="1">
      <c r="A96" s="70" t="s">
        <v>145</v>
      </c>
      <c r="B96" s="71" t="s">
        <v>260</v>
      </c>
      <c r="C96" s="70" t="s">
        <v>146</v>
      </c>
      <c r="D96" s="70" t="s">
        <v>150</v>
      </c>
      <c r="E96" s="60">
        <f>662042+176042+2730</f>
        <v>840814</v>
      </c>
      <c r="F96" s="60"/>
      <c r="G96" s="60">
        <f>SUM(E96:F96)</f>
        <v>840814</v>
      </c>
    </row>
    <row r="97" spans="1:7" ht="15.75">
      <c r="A97" s="68" t="s">
        <v>30</v>
      </c>
      <c r="B97" s="69" t="s">
        <v>147</v>
      </c>
      <c r="C97" s="72"/>
      <c r="D97" s="72"/>
      <c r="E97" s="72"/>
      <c r="F97" s="72"/>
      <c r="G97" s="60">
        <f aca="true" t="shared" si="1" ref="G97:G102">SUM(E97:F97)</f>
        <v>0</v>
      </c>
    </row>
    <row r="98" spans="1:7" ht="60.75" customHeight="1">
      <c r="A98" s="70" t="s">
        <v>154</v>
      </c>
      <c r="B98" s="73" t="s">
        <v>169</v>
      </c>
      <c r="C98" s="72" t="s">
        <v>170</v>
      </c>
      <c r="D98" s="70" t="s">
        <v>171</v>
      </c>
      <c r="E98" s="60">
        <v>10.75</v>
      </c>
      <c r="F98" s="60"/>
      <c r="G98" s="60">
        <f t="shared" si="1"/>
        <v>10.75</v>
      </c>
    </row>
    <row r="99" spans="1:7" ht="15.75">
      <c r="A99" s="68" t="s">
        <v>31</v>
      </c>
      <c r="B99" s="69" t="s">
        <v>149</v>
      </c>
      <c r="C99" s="72"/>
      <c r="D99" s="72"/>
      <c r="E99" s="72"/>
      <c r="F99" s="72"/>
      <c r="G99" s="60">
        <f t="shared" si="1"/>
        <v>0</v>
      </c>
    </row>
    <row r="100" spans="1:7" ht="45" customHeight="1">
      <c r="A100" s="70" t="s">
        <v>155</v>
      </c>
      <c r="B100" s="73" t="s">
        <v>172</v>
      </c>
      <c r="C100" s="72" t="s">
        <v>146</v>
      </c>
      <c r="D100" s="72" t="s">
        <v>150</v>
      </c>
      <c r="E100" s="60">
        <f>E96/E98</f>
        <v>78215.25581395348</v>
      </c>
      <c r="F100" s="60"/>
      <c r="G100" s="60">
        <f t="shared" si="1"/>
        <v>78215.25581395348</v>
      </c>
    </row>
    <row r="101" spans="1:7" ht="15.75">
      <c r="A101" s="68" t="s">
        <v>33</v>
      </c>
      <c r="B101" s="69" t="s">
        <v>151</v>
      </c>
      <c r="C101" s="72"/>
      <c r="D101" s="72"/>
      <c r="E101" s="72"/>
      <c r="F101" s="72"/>
      <c r="G101" s="60">
        <f t="shared" si="1"/>
        <v>0</v>
      </c>
    </row>
    <row r="102" spans="1:7" ht="45">
      <c r="A102" s="70" t="s">
        <v>156</v>
      </c>
      <c r="B102" s="71" t="s">
        <v>174</v>
      </c>
      <c r="C102" s="70" t="s">
        <v>148</v>
      </c>
      <c r="D102" s="70" t="s">
        <v>150</v>
      </c>
      <c r="E102" s="60">
        <v>30820</v>
      </c>
      <c r="F102" s="60">
        <f>F98/3780*100</f>
        <v>0</v>
      </c>
      <c r="G102" s="60">
        <f t="shared" si="1"/>
        <v>30820</v>
      </c>
    </row>
    <row r="103" spans="1:7" ht="30.75" customHeight="1">
      <c r="A103" s="109" t="s">
        <v>261</v>
      </c>
      <c r="B103" s="110"/>
      <c r="C103" s="110"/>
      <c r="D103" s="110"/>
      <c r="E103" s="110"/>
      <c r="F103" s="110"/>
      <c r="G103" s="111"/>
    </row>
    <row r="104" spans="1:7" ht="15.75">
      <c r="A104" s="68" t="s">
        <v>28</v>
      </c>
      <c r="B104" s="69" t="s">
        <v>144</v>
      </c>
      <c r="C104" s="67"/>
      <c r="D104" s="67"/>
      <c r="E104" s="67"/>
      <c r="F104" s="67"/>
      <c r="G104" s="67"/>
    </row>
    <row r="105" spans="1:7" ht="78" customHeight="1">
      <c r="A105" s="70" t="s">
        <v>145</v>
      </c>
      <c r="B105" s="71" t="s">
        <v>262</v>
      </c>
      <c r="C105" s="70" t="s">
        <v>146</v>
      </c>
      <c r="D105" s="70" t="s">
        <v>153</v>
      </c>
      <c r="E105" s="60">
        <v>120000</v>
      </c>
      <c r="F105" s="72"/>
      <c r="G105" s="60">
        <f>SUM(E105:F105)</f>
        <v>120000</v>
      </c>
    </row>
    <row r="106" spans="1:7" ht="15.75">
      <c r="A106" s="68" t="s">
        <v>30</v>
      </c>
      <c r="B106" s="69" t="s">
        <v>147</v>
      </c>
      <c r="C106" s="72"/>
      <c r="D106" s="72"/>
      <c r="E106" s="72"/>
      <c r="F106" s="72"/>
      <c r="G106" s="60">
        <f aca="true" t="shared" si="2" ref="G106:G116">SUM(E106:F106)</f>
        <v>0</v>
      </c>
    </row>
    <row r="107" spans="1:7" ht="48.75" customHeight="1">
      <c r="A107" s="128" t="s">
        <v>154</v>
      </c>
      <c r="B107" s="73" t="s">
        <v>175</v>
      </c>
      <c r="C107" s="72" t="s">
        <v>148</v>
      </c>
      <c r="D107" s="128" t="s">
        <v>193</v>
      </c>
      <c r="E107" s="74">
        <f>10200+6450+3330+2250+2100</f>
        <v>24330</v>
      </c>
      <c r="F107" s="72"/>
      <c r="G107" s="60">
        <f t="shared" si="2"/>
        <v>24330</v>
      </c>
    </row>
    <row r="108" spans="1:7" ht="15.75" customHeight="1">
      <c r="A108" s="129"/>
      <c r="B108" s="73" t="s">
        <v>176</v>
      </c>
      <c r="C108" s="72" t="s">
        <v>148</v>
      </c>
      <c r="D108" s="129"/>
      <c r="E108" s="75">
        <v>355224</v>
      </c>
      <c r="F108" s="72"/>
      <c r="G108" s="60">
        <f t="shared" si="2"/>
        <v>355224</v>
      </c>
    </row>
    <row r="109" spans="1:7" ht="15.75" customHeight="1">
      <c r="A109" s="129"/>
      <c r="B109" s="73" t="s">
        <v>177</v>
      </c>
      <c r="C109" s="72" t="s">
        <v>148</v>
      </c>
      <c r="D109" s="129"/>
      <c r="E109" s="75">
        <f>11750+6370+560</f>
        <v>18680</v>
      </c>
      <c r="F109" s="72"/>
      <c r="G109" s="60">
        <f t="shared" si="2"/>
        <v>18680</v>
      </c>
    </row>
    <row r="110" spans="1:7" ht="15.75" customHeight="1">
      <c r="A110" s="129"/>
      <c r="B110" s="73" t="s">
        <v>178</v>
      </c>
      <c r="C110" s="72" t="s">
        <v>191</v>
      </c>
      <c r="D110" s="129"/>
      <c r="E110" s="75">
        <v>12520</v>
      </c>
      <c r="F110" s="72"/>
      <c r="G110" s="60">
        <f t="shared" si="2"/>
        <v>12520</v>
      </c>
    </row>
    <row r="111" spans="1:7" ht="15.75" customHeight="1">
      <c r="A111" s="129"/>
      <c r="B111" s="73" t="s">
        <v>192</v>
      </c>
      <c r="C111" s="72" t="s">
        <v>181</v>
      </c>
      <c r="D111" s="129"/>
      <c r="E111" s="75">
        <v>6</v>
      </c>
      <c r="F111" s="72"/>
      <c r="G111" s="60">
        <f t="shared" si="2"/>
        <v>6</v>
      </c>
    </row>
    <row r="112" spans="1:7" ht="30" customHeight="1">
      <c r="A112" s="130"/>
      <c r="B112" s="76" t="s">
        <v>180</v>
      </c>
      <c r="C112" s="72" t="s">
        <v>181</v>
      </c>
      <c r="D112" s="130"/>
      <c r="E112" s="75">
        <v>9</v>
      </c>
      <c r="F112" s="72"/>
      <c r="G112" s="60">
        <f t="shared" si="2"/>
        <v>9</v>
      </c>
    </row>
    <row r="113" spans="1:7" ht="15.75">
      <c r="A113" s="68" t="s">
        <v>31</v>
      </c>
      <c r="B113" s="69" t="s">
        <v>149</v>
      </c>
      <c r="C113" s="72"/>
      <c r="D113" s="72"/>
      <c r="E113" s="72"/>
      <c r="F113" s="72"/>
      <c r="G113" s="60">
        <f t="shared" si="2"/>
        <v>0</v>
      </c>
    </row>
    <row r="114" spans="1:7" ht="64.5" customHeight="1">
      <c r="A114" s="70" t="s">
        <v>155</v>
      </c>
      <c r="B114" s="73" t="s">
        <v>198</v>
      </c>
      <c r="C114" s="72" t="s">
        <v>152</v>
      </c>
      <c r="D114" s="72" t="s">
        <v>150</v>
      </c>
      <c r="E114" s="60">
        <v>100</v>
      </c>
      <c r="F114" s="72"/>
      <c r="G114" s="60">
        <f t="shared" si="2"/>
        <v>100</v>
      </c>
    </row>
    <row r="115" spans="1:7" ht="15.75">
      <c r="A115" s="68" t="s">
        <v>33</v>
      </c>
      <c r="B115" s="69" t="s">
        <v>151</v>
      </c>
      <c r="C115" s="67"/>
      <c r="D115" s="67"/>
      <c r="E115" s="67"/>
      <c r="F115" s="67"/>
      <c r="G115" s="60">
        <f t="shared" si="2"/>
        <v>0</v>
      </c>
    </row>
    <row r="116" spans="1:7" ht="32.25" customHeight="1">
      <c r="A116" s="70" t="s">
        <v>156</v>
      </c>
      <c r="B116" s="73" t="s">
        <v>199</v>
      </c>
      <c r="C116" s="72" t="s">
        <v>152</v>
      </c>
      <c r="D116" s="72" t="s">
        <v>150</v>
      </c>
      <c r="E116" s="60">
        <v>100</v>
      </c>
      <c r="F116" s="72"/>
      <c r="G116" s="60">
        <f t="shared" si="2"/>
        <v>100</v>
      </c>
    </row>
    <row r="117" spans="1:7" ht="47.25" customHeight="1">
      <c r="A117" s="109" t="s">
        <v>283</v>
      </c>
      <c r="B117" s="110"/>
      <c r="C117" s="110"/>
      <c r="D117" s="110"/>
      <c r="E117" s="110"/>
      <c r="F117" s="110"/>
      <c r="G117" s="111"/>
    </row>
    <row r="118" spans="1:7" ht="15.75">
      <c r="A118" s="68" t="s">
        <v>28</v>
      </c>
      <c r="B118" s="69" t="s">
        <v>144</v>
      </c>
      <c r="C118" s="67"/>
      <c r="D118" s="67"/>
      <c r="E118" s="67"/>
      <c r="F118" s="67"/>
      <c r="G118" s="67"/>
    </row>
    <row r="119" spans="1:7" ht="94.5" customHeight="1">
      <c r="A119" s="70" t="s">
        <v>145</v>
      </c>
      <c r="B119" s="71" t="s">
        <v>263</v>
      </c>
      <c r="C119" s="70" t="s">
        <v>146</v>
      </c>
      <c r="D119" s="70" t="s">
        <v>153</v>
      </c>
      <c r="E119" s="60">
        <v>199000</v>
      </c>
      <c r="F119" s="72"/>
      <c r="G119" s="60">
        <f>SUM(E119:F119)</f>
        <v>199000</v>
      </c>
    </row>
    <row r="120" spans="1:7" ht="15.75">
      <c r="A120" s="68" t="s">
        <v>30</v>
      </c>
      <c r="B120" s="69" t="s">
        <v>147</v>
      </c>
      <c r="C120" s="67"/>
      <c r="D120" s="67"/>
      <c r="E120" s="67"/>
      <c r="F120" s="67"/>
      <c r="G120" s="60">
        <f aca="true" t="shared" si="3" ref="G120:G125">SUM(E120:F120)</f>
        <v>0</v>
      </c>
    </row>
    <row r="121" spans="1:7" ht="46.5" customHeight="1">
      <c r="A121" s="70" t="s">
        <v>154</v>
      </c>
      <c r="B121" s="73" t="s">
        <v>264</v>
      </c>
      <c r="C121" s="72" t="s">
        <v>182</v>
      </c>
      <c r="D121" s="70" t="s">
        <v>150</v>
      </c>
      <c r="E121" s="74">
        <v>569</v>
      </c>
      <c r="F121" s="72"/>
      <c r="G121" s="60">
        <f t="shared" si="3"/>
        <v>569</v>
      </c>
    </row>
    <row r="122" spans="1:7" ht="15.75">
      <c r="A122" s="68" t="s">
        <v>31</v>
      </c>
      <c r="B122" s="69" t="s">
        <v>149</v>
      </c>
      <c r="C122" s="67"/>
      <c r="D122" s="67"/>
      <c r="E122" s="67"/>
      <c r="F122" s="67"/>
      <c r="G122" s="60">
        <f t="shared" si="3"/>
        <v>0</v>
      </c>
    </row>
    <row r="123" spans="1:7" ht="64.5" customHeight="1">
      <c r="A123" s="70" t="s">
        <v>155</v>
      </c>
      <c r="B123" s="73" t="s">
        <v>183</v>
      </c>
      <c r="C123" s="72" t="s">
        <v>146</v>
      </c>
      <c r="D123" s="72" t="s">
        <v>150</v>
      </c>
      <c r="E123" s="60">
        <v>349.7</v>
      </c>
      <c r="F123" s="72"/>
      <c r="G123" s="60">
        <f t="shared" si="3"/>
        <v>349.7</v>
      </c>
    </row>
    <row r="124" spans="1:7" ht="15.75">
      <c r="A124" s="68" t="s">
        <v>33</v>
      </c>
      <c r="B124" s="69" t="s">
        <v>151</v>
      </c>
      <c r="C124" s="67"/>
      <c r="D124" s="67"/>
      <c r="E124" s="67"/>
      <c r="F124" s="67"/>
      <c r="G124" s="60">
        <f t="shared" si="3"/>
        <v>0</v>
      </c>
    </row>
    <row r="125" spans="1:7" ht="49.5" customHeight="1">
      <c r="A125" s="70" t="s">
        <v>156</v>
      </c>
      <c r="B125" s="73" t="s">
        <v>197</v>
      </c>
      <c r="C125" s="70" t="s">
        <v>152</v>
      </c>
      <c r="D125" s="70" t="s">
        <v>150</v>
      </c>
      <c r="E125" s="60">
        <v>100</v>
      </c>
      <c r="F125" s="72"/>
      <c r="G125" s="60">
        <f t="shared" si="3"/>
        <v>100</v>
      </c>
    </row>
    <row r="126" spans="1:7" ht="44.25" customHeight="1">
      <c r="A126" s="109" t="s">
        <v>265</v>
      </c>
      <c r="B126" s="110"/>
      <c r="C126" s="110"/>
      <c r="D126" s="110"/>
      <c r="E126" s="110"/>
      <c r="F126" s="110"/>
      <c r="G126" s="111"/>
    </row>
    <row r="127" spans="1:7" ht="15.75">
      <c r="A127" s="68" t="s">
        <v>28</v>
      </c>
      <c r="B127" s="69" t="s">
        <v>144</v>
      </c>
      <c r="C127" s="67"/>
      <c r="D127" s="67"/>
      <c r="E127" s="67"/>
      <c r="F127" s="67"/>
      <c r="G127" s="67"/>
    </row>
    <row r="128" spans="1:7" ht="82.5" customHeight="1">
      <c r="A128" s="70" t="s">
        <v>145</v>
      </c>
      <c r="B128" s="71" t="s">
        <v>266</v>
      </c>
      <c r="C128" s="70" t="s">
        <v>146</v>
      </c>
      <c r="D128" s="72" t="s">
        <v>153</v>
      </c>
      <c r="E128" s="61">
        <v>30000</v>
      </c>
      <c r="F128" s="72"/>
      <c r="G128" s="60">
        <f aca="true" t="shared" si="4" ref="G128:G134">SUM(E128:F128)</f>
        <v>30000</v>
      </c>
    </row>
    <row r="129" spans="1:7" ht="15.75">
      <c r="A129" s="68" t="s">
        <v>30</v>
      </c>
      <c r="B129" s="69" t="s">
        <v>147</v>
      </c>
      <c r="C129" s="67"/>
      <c r="D129" s="72"/>
      <c r="E129" s="67"/>
      <c r="F129" s="67"/>
      <c r="G129" s="60">
        <f t="shared" si="4"/>
        <v>0</v>
      </c>
    </row>
    <row r="130" spans="1:7" ht="33.75" customHeight="1">
      <c r="A130" s="70" t="s">
        <v>154</v>
      </c>
      <c r="B130" s="73" t="s">
        <v>184</v>
      </c>
      <c r="C130" s="72" t="s">
        <v>148</v>
      </c>
      <c r="D130" s="72" t="s">
        <v>194</v>
      </c>
      <c r="E130" s="62">
        <v>25000</v>
      </c>
      <c r="F130" s="72"/>
      <c r="G130" s="60">
        <f t="shared" si="4"/>
        <v>25000</v>
      </c>
    </row>
    <row r="131" spans="1:7" ht="15.75">
      <c r="A131" s="68" t="s">
        <v>31</v>
      </c>
      <c r="B131" s="69" t="s">
        <v>149</v>
      </c>
      <c r="C131" s="67"/>
      <c r="D131" s="72"/>
      <c r="E131" s="67"/>
      <c r="F131" s="67"/>
      <c r="G131" s="60">
        <f t="shared" si="4"/>
        <v>0</v>
      </c>
    </row>
    <row r="132" spans="1:7" ht="60.75" customHeight="1">
      <c r="A132" s="70" t="s">
        <v>155</v>
      </c>
      <c r="B132" s="73" t="s">
        <v>17</v>
      </c>
      <c r="C132" s="72" t="s">
        <v>146</v>
      </c>
      <c r="D132" s="72" t="s">
        <v>150</v>
      </c>
      <c r="E132" s="61">
        <f>E128/E130</f>
        <v>1.2</v>
      </c>
      <c r="F132" s="72"/>
      <c r="G132" s="60">
        <f t="shared" si="4"/>
        <v>1.2</v>
      </c>
    </row>
    <row r="133" spans="1:7" ht="15.75">
      <c r="A133" s="68" t="s">
        <v>33</v>
      </c>
      <c r="B133" s="69" t="s">
        <v>151</v>
      </c>
      <c r="C133" s="67"/>
      <c r="D133" s="72"/>
      <c r="E133" s="67"/>
      <c r="F133" s="67"/>
      <c r="G133" s="60">
        <f t="shared" si="4"/>
        <v>0</v>
      </c>
    </row>
    <row r="134" spans="1:7" ht="42.75" customHeight="1">
      <c r="A134" s="70" t="s">
        <v>156</v>
      </c>
      <c r="B134" s="73" t="s">
        <v>195</v>
      </c>
      <c r="C134" s="70" t="s">
        <v>152</v>
      </c>
      <c r="D134" s="70" t="s">
        <v>150</v>
      </c>
      <c r="E134" s="61">
        <v>100</v>
      </c>
      <c r="F134" s="72"/>
      <c r="G134" s="60">
        <f t="shared" si="4"/>
        <v>100</v>
      </c>
    </row>
    <row r="135" spans="1:7" ht="34.5" customHeight="1">
      <c r="A135" s="109" t="s">
        <v>267</v>
      </c>
      <c r="B135" s="110"/>
      <c r="C135" s="110"/>
      <c r="D135" s="110"/>
      <c r="E135" s="110"/>
      <c r="F135" s="110"/>
      <c r="G135" s="111"/>
    </row>
    <row r="136" spans="1:7" ht="15.75">
      <c r="A136" s="68" t="s">
        <v>28</v>
      </c>
      <c r="B136" s="69" t="s">
        <v>144</v>
      </c>
      <c r="C136" s="67"/>
      <c r="D136" s="67"/>
      <c r="E136" s="67"/>
      <c r="F136" s="67"/>
      <c r="G136" s="67"/>
    </row>
    <row r="137" spans="1:7" ht="51.75" customHeight="1">
      <c r="A137" s="70" t="s">
        <v>145</v>
      </c>
      <c r="B137" s="71" t="s">
        <v>268</v>
      </c>
      <c r="C137" s="70" t="s">
        <v>146</v>
      </c>
      <c r="D137" s="70" t="s">
        <v>153</v>
      </c>
      <c r="E137" s="61">
        <v>2000</v>
      </c>
      <c r="F137" s="72"/>
      <c r="G137" s="60">
        <f aca="true" t="shared" si="5" ref="G137:G143">SUM(E137:F137)</f>
        <v>2000</v>
      </c>
    </row>
    <row r="138" spans="1:7" ht="15.75">
      <c r="A138" s="68" t="s">
        <v>30</v>
      </c>
      <c r="B138" s="69" t="s">
        <v>147</v>
      </c>
      <c r="C138" s="72"/>
      <c r="D138" s="72"/>
      <c r="E138" s="72"/>
      <c r="F138" s="72"/>
      <c r="G138" s="60">
        <f t="shared" si="5"/>
        <v>0</v>
      </c>
    </row>
    <row r="139" spans="1:7" ht="35.25" customHeight="1">
      <c r="A139" s="70" t="s">
        <v>154</v>
      </c>
      <c r="B139" s="73" t="s">
        <v>185</v>
      </c>
      <c r="C139" s="72" t="s">
        <v>148</v>
      </c>
      <c r="D139" s="70" t="s">
        <v>196</v>
      </c>
      <c r="E139" s="62">
        <v>200</v>
      </c>
      <c r="F139" s="72"/>
      <c r="G139" s="60">
        <f t="shared" si="5"/>
        <v>200</v>
      </c>
    </row>
    <row r="140" spans="1:7" ht="15.75">
      <c r="A140" s="68" t="s">
        <v>31</v>
      </c>
      <c r="B140" s="69" t="s">
        <v>149</v>
      </c>
      <c r="C140" s="72"/>
      <c r="D140" s="72"/>
      <c r="E140" s="72"/>
      <c r="F140" s="72"/>
      <c r="G140" s="60">
        <f t="shared" si="5"/>
        <v>0</v>
      </c>
    </row>
    <row r="141" spans="1:7" ht="30">
      <c r="A141" s="70" t="s">
        <v>155</v>
      </c>
      <c r="B141" s="73" t="s">
        <v>269</v>
      </c>
      <c r="C141" s="72" t="s">
        <v>146</v>
      </c>
      <c r="D141" s="72" t="s">
        <v>150</v>
      </c>
      <c r="E141" s="61">
        <f>E137/E139</f>
        <v>10</v>
      </c>
      <c r="F141" s="72"/>
      <c r="G141" s="60">
        <f t="shared" si="5"/>
        <v>10</v>
      </c>
    </row>
    <row r="142" spans="1:7" ht="15.75">
      <c r="A142" s="68" t="s">
        <v>33</v>
      </c>
      <c r="B142" s="69" t="s">
        <v>151</v>
      </c>
      <c r="C142" s="72"/>
      <c r="D142" s="72"/>
      <c r="E142" s="72"/>
      <c r="F142" s="72"/>
      <c r="G142" s="60">
        <f t="shared" si="5"/>
        <v>0</v>
      </c>
    </row>
    <row r="143" spans="1:7" ht="42" customHeight="1">
      <c r="A143" s="70" t="s">
        <v>156</v>
      </c>
      <c r="B143" s="73" t="s">
        <v>21</v>
      </c>
      <c r="C143" s="70" t="s">
        <v>152</v>
      </c>
      <c r="D143" s="70" t="s">
        <v>150</v>
      </c>
      <c r="E143" s="61">
        <v>100</v>
      </c>
      <c r="F143" s="72"/>
      <c r="G143" s="60">
        <f t="shared" si="5"/>
        <v>100</v>
      </c>
    </row>
    <row r="144" spans="1:7" ht="37.5" customHeight="1">
      <c r="A144" s="109" t="s">
        <v>284</v>
      </c>
      <c r="B144" s="110"/>
      <c r="C144" s="110"/>
      <c r="D144" s="110"/>
      <c r="E144" s="110"/>
      <c r="F144" s="110"/>
      <c r="G144" s="111"/>
    </row>
    <row r="145" spans="1:7" ht="15.75">
      <c r="A145" s="68" t="s">
        <v>28</v>
      </c>
      <c r="B145" s="69" t="s">
        <v>144</v>
      </c>
      <c r="C145" s="67"/>
      <c r="D145" s="67"/>
      <c r="E145" s="67"/>
      <c r="F145" s="67"/>
      <c r="G145" s="67"/>
    </row>
    <row r="146" spans="1:7" ht="66" customHeight="1">
      <c r="A146" s="70" t="s">
        <v>145</v>
      </c>
      <c r="B146" s="71" t="s">
        <v>270</v>
      </c>
      <c r="C146" s="70" t="s">
        <v>146</v>
      </c>
      <c r="D146" s="70" t="s">
        <v>153</v>
      </c>
      <c r="E146" s="61">
        <v>10000</v>
      </c>
      <c r="F146" s="72"/>
      <c r="G146" s="60">
        <f aca="true" t="shared" si="6" ref="G146:G152">SUM(E146:F146)</f>
        <v>10000</v>
      </c>
    </row>
    <row r="147" spans="1:7" ht="15.75">
      <c r="A147" s="68" t="s">
        <v>30</v>
      </c>
      <c r="B147" s="69" t="s">
        <v>147</v>
      </c>
      <c r="C147" s="72"/>
      <c r="D147" s="72"/>
      <c r="E147" s="72"/>
      <c r="F147" s="72"/>
      <c r="G147" s="60">
        <f t="shared" si="6"/>
        <v>0</v>
      </c>
    </row>
    <row r="148" spans="1:7" ht="47.25" customHeight="1">
      <c r="A148" s="70" t="s">
        <v>154</v>
      </c>
      <c r="B148" s="73" t="s">
        <v>19</v>
      </c>
      <c r="C148" s="72" t="s">
        <v>168</v>
      </c>
      <c r="D148" s="70" t="s">
        <v>150</v>
      </c>
      <c r="E148" s="62">
        <v>2</v>
      </c>
      <c r="F148" s="72"/>
      <c r="G148" s="60">
        <f t="shared" si="6"/>
        <v>2</v>
      </c>
    </row>
    <row r="149" spans="1:7" ht="15.75">
      <c r="A149" s="68" t="s">
        <v>31</v>
      </c>
      <c r="B149" s="69" t="s">
        <v>149</v>
      </c>
      <c r="C149" s="72"/>
      <c r="D149" s="72"/>
      <c r="E149" s="72"/>
      <c r="F149" s="72"/>
      <c r="G149" s="60">
        <f t="shared" si="6"/>
        <v>0</v>
      </c>
    </row>
    <row r="150" spans="1:7" ht="60">
      <c r="A150" s="70" t="s">
        <v>155</v>
      </c>
      <c r="B150" s="73" t="s">
        <v>186</v>
      </c>
      <c r="C150" s="72" t="s">
        <v>146</v>
      </c>
      <c r="D150" s="72" t="s">
        <v>150</v>
      </c>
      <c r="E150" s="61">
        <f>E146/E148</f>
        <v>5000</v>
      </c>
      <c r="F150" s="72"/>
      <c r="G150" s="60">
        <f t="shared" si="6"/>
        <v>5000</v>
      </c>
    </row>
    <row r="151" spans="1:7" ht="15.75">
      <c r="A151" s="68" t="s">
        <v>33</v>
      </c>
      <c r="B151" s="69" t="s">
        <v>151</v>
      </c>
      <c r="C151" s="72"/>
      <c r="D151" s="72"/>
      <c r="E151" s="72"/>
      <c r="F151" s="72"/>
      <c r="G151" s="60">
        <f t="shared" si="6"/>
        <v>0</v>
      </c>
    </row>
    <row r="152" spans="1:7" ht="43.5" customHeight="1">
      <c r="A152" s="70" t="s">
        <v>156</v>
      </c>
      <c r="B152" s="73" t="s">
        <v>18</v>
      </c>
      <c r="C152" s="70" t="s">
        <v>152</v>
      </c>
      <c r="D152" s="70" t="s">
        <v>150</v>
      </c>
      <c r="E152" s="61">
        <v>100</v>
      </c>
      <c r="F152" s="72"/>
      <c r="G152" s="60">
        <f t="shared" si="6"/>
        <v>100</v>
      </c>
    </row>
    <row r="153" spans="1:7" ht="15.75" customHeight="1">
      <c r="A153" s="109" t="s">
        <v>187</v>
      </c>
      <c r="B153" s="110"/>
      <c r="C153" s="110"/>
      <c r="D153" s="110"/>
      <c r="E153" s="110"/>
      <c r="F153" s="110"/>
      <c r="G153" s="111"/>
    </row>
    <row r="154" spans="1:7" ht="15.75">
      <c r="A154" s="68" t="s">
        <v>28</v>
      </c>
      <c r="B154" s="69" t="s">
        <v>144</v>
      </c>
      <c r="C154" s="67"/>
      <c r="D154" s="67"/>
      <c r="E154" s="67"/>
      <c r="F154" s="67"/>
      <c r="G154" s="67"/>
    </row>
    <row r="155" spans="1:7" ht="46.5" customHeight="1">
      <c r="A155" s="70" t="s">
        <v>145</v>
      </c>
      <c r="B155" s="71" t="s">
        <v>271</v>
      </c>
      <c r="C155" s="70" t="s">
        <v>146</v>
      </c>
      <c r="D155" s="70" t="s">
        <v>153</v>
      </c>
      <c r="E155" s="61">
        <v>5000</v>
      </c>
      <c r="F155" s="72"/>
      <c r="G155" s="60">
        <f aca="true" t="shared" si="7" ref="G155:G161">SUM(E155:F155)</f>
        <v>5000</v>
      </c>
    </row>
    <row r="156" spans="1:7" ht="15.75">
      <c r="A156" s="68" t="s">
        <v>30</v>
      </c>
      <c r="B156" s="69" t="s">
        <v>147</v>
      </c>
      <c r="C156" s="72"/>
      <c r="D156" s="72"/>
      <c r="E156" s="72"/>
      <c r="F156" s="72"/>
      <c r="G156" s="60">
        <f t="shared" si="7"/>
        <v>0</v>
      </c>
    </row>
    <row r="157" spans="1:7" ht="30.75" customHeight="1">
      <c r="A157" s="70" t="s">
        <v>154</v>
      </c>
      <c r="B157" s="73" t="s">
        <v>188</v>
      </c>
      <c r="C157" s="72" t="s">
        <v>189</v>
      </c>
      <c r="D157" s="70" t="s">
        <v>150</v>
      </c>
      <c r="E157" s="62">
        <v>10</v>
      </c>
      <c r="F157" s="72"/>
      <c r="G157" s="60">
        <f t="shared" si="7"/>
        <v>10</v>
      </c>
    </row>
    <row r="158" spans="1:7" ht="15.75">
      <c r="A158" s="68" t="s">
        <v>31</v>
      </c>
      <c r="B158" s="69" t="s">
        <v>149</v>
      </c>
      <c r="C158" s="72"/>
      <c r="D158" s="72"/>
      <c r="E158" s="72"/>
      <c r="F158" s="72"/>
      <c r="G158" s="60">
        <f t="shared" si="7"/>
        <v>0</v>
      </c>
    </row>
    <row r="159" spans="1:7" ht="45">
      <c r="A159" s="70" t="s">
        <v>155</v>
      </c>
      <c r="B159" s="73" t="s">
        <v>190</v>
      </c>
      <c r="C159" s="72" t="s">
        <v>146</v>
      </c>
      <c r="D159" s="72" t="s">
        <v>150</v>
      </c>
      <c r="E159" s="61">
        <f>E155/E157</f>
        <v>500</v>
      </c>
      <c r="F159" s="72"/>
      <c r="G159" s="60">
        <f t="shared" si="7"/>
        <v>500</v>
      </c>
    </row>
    <row r="160" spans="1:7" ht="15.75">
      <c r="A160" s="68" t="s">
        <v>33</v>
      </c>
      <c r="B160" s="69" t="s">
        <v>151</v>
      </c>
      <c r="C160" s="72"/>
      <c r="D160" s="72"/>
      <c r="E160" s="72"/>
      <c r="F160" s="72"/>
      <c r="G160" s="60">
        <f t="shared" si="7"/>
        <v>0</v>
      </c>
    </row>
    <row r="161" spans="1:7" ht="46.5" customHeight="1">
      <c r="A161" s="70" t="s">
        <v>156</v>
      </c>
      <c r="B161" s="73" t="s">
        <v>20</v>
      </c>
      <c r="C161" s="70" t="s">
        <v>152</v>
      </c>
      <c r="D161" s="70" t="s">
        <v>150</v>
      </c>
      <c r="E161" s="61">
        <v>100</v>
      </c>
      <c r="F161" s="72"/>
      <c r="G161" s="60">
        <f t="shared" si="7"/>
        <v>100</v>
      </c>
    </row>
    <row r="162" spans="1:7" ht="32.25" customHeight="1">
      <c r="A162" s="109" t="s">
        <v>272</v>
      </c>
      <c r="B162" s="110"/>
      <c r="C162" s="110"/>
      <c r="D162" s="110"/>
      <c r="E162" s="110"/>
      <c r="F162" s="110"/>
      <c r="G162" s="111"/>
    </row>
    <row r="163" spans="1:7" ht="15.75">
      <c r="A163" s="68" t="s">
        <v>28</v>
      </c>
      <c r="B163" s="69" t="s">
        <v>144</v>
      </c>
      <c r="C163" s="67"/>
      <c r="D163" s="67"/>
      <c r="E163" s="67"/>
      <c r="F163" s="67"/>
      <c r="G163" s="67"/>
    </row>
    <row r="164" spans="1:7" ht="64.5" customHeight="1">
      <c r="A164" s="70" t="s">
        <v>145</v>
      </c>
      <c r="B164" s="71" t="s">
        <v>273</v>
      </c>
      <c r="C164" s="70" t="s">
        <v>146</v>
      </c>
      <c r="D164" s="70" t="s">
        <v>153</v>
      </c>
      <c r="E164" s="61">
        <v>175000</v>
      </c>
      <c r="F164" s="72"/>
      <c r="G164" s="60">
        <f aca="true" t="shared" si="8" ref="G164:G172">SUM(E164:F164)</f>
        <v>175000</v>
      </c>
    </row>
    <row r="165" spans="1:7" ht="15.75">
      <c r="A165" s="68" t="s">
        <v>30</v>
      </c>
      <c r="B165" s="69" t="s">
        <v>147</v>
      </c>
      <c r="C165" s="72"/>
      <c r="D165" s="72"/>
      <c r="E165" s="72"/>
      <c r="F165" s="72"/>
      <c r="G165" s="60">
        <f t="shared" si="8"/>
        <v>0</v>
      </c>
    </row>
    <row r="166" spans="1:7" ht="30.75" customHeight="1">
      <c r="A166" s="70" t="s">
        <v>154</v>
      </c>
      <c r="B166" s="73" t="s">
        <v>200</v>
      </c>
      <c r="C166" s="72" t="s">
        <v>189</v>
      </c>
      <c r="D166" s="70" t="s">
        <v>150</v>
      </c>
      <c r="E166" s="62">
        <v>10</v>
      </c>
      <c r="F166" s="72"/>
      <c r="G166" s="60">
        <f t="shared" si="8"/>
        <v>10</v>
      </c>
    </row>
    <row r="167" spans="1:7" ht="28.5" customHeight="1">
      <c r="A167" s="70"/>
      <c r="B167" s="77" t="s">
        <v>202</v>
      </c>
      <c r="C167" s="72" t="s">
        <v>148</v>
      </c>
      <c r="D167" s="70" t="s">
        <v>201</v>
      </c>
      <c r="E167" s="63">
        <v>970</v>
      </c>
      <c r="F167" s="72"/>
      <c r="G167" s="60">
        <f t="shared" si="8"/>
        <v>970</v>
      </c>
    </row>
    <row r="168" spans="1:7" ht="27.75" customHeight="1">
      <c r="A168" s="70"/>
      <c r="B168" s="73" t="s">
        <v>203</v>
      </c>
      <c r="C168" s="72" t="s">
        <v>181</v>
      </c>
      <c r="D168" s="70" t="s">
        <v>201</v>
      </c>
      <c r="E168" s="63">
        <v>20</v>
      </c>
      <c r="F168" s="72"/>
      <c r="G168" s="60">
        <f t="shared" si="8"/>
        <v>20</v>
      </c>
    </row>
    <row r="169" spans="1:7" ht="15.75">
      <c r="A169" s="68" t="s">
        <v>31</v>
      </c>
      <c r="B169" s="69" t="s">
        <v>149</v>
      </c>
      <c r="C169" s="72"/>
      <c r="D169" s="72"/>
      <c r="E169" s="72"/>
      <c r="F169" s="72"/>
      <c r="G169" s="60">
        <f t="shared" si="8"/>
        <v>0</v>
      </c>
    </row>
    <row r="170" spans="1:7" ht="76.5" customHeight="1">
      <c r="A170" s="70" t="s">
        <v>155</v>
      </c>
      <c r="B170" s="73" t="s">
        <v>226</v>
      </c>
      <c r="C170" s="72" t="s">
        <v>146</v>
      </c>
      <c r="D170" s="72" t="s">
        <v>150</v>
      </c>
      <c r="E170" s="61">
        <f>E164/15.9</f>
        <v>11006.289308176101</v>
      </c>
      <c r="F170" s="72"/>
      <c r="G170" s="60">
        <f t="shared" si="8"/>
        <v>11006.289308176101</v>
      </c>
    </row>
    <row r="171" spans="1:7" ht="15.75">
      <c r="A171" s="68" t="s">
        <v>33</v>
      </c>
      <c r="B171" s="69" t="s">
        <v>151</v>
      </c>
      <c r="C171" s="72"/>
      <c r="D171" s="72"/>
      <c r="E171" s="72"/>
      <c r="F171" s="72"/>
      <c r="G171" s="60">
        <f t="shared" si="8"/>
        <v>0</v>
      </c>
    </row>
    <row r="172" spans="1:7" ht="75" customHeight="1">
      <c r="A172" s="70" t="s">
        <v>156</v>
      </c>
      <c r="B172" s="73" t="s">
        <v>227</v>
      </c>
      <c r="C172" s="70" t="s">
        <v>152</v>
      </c>
      <c r="D172" s="70" t="s">
        <v>150</v>
      </c>
      <c r="E172" s="61">
        <v>100</v>
      </c>
      <c r="F172" s="72"/>
      <c r="G172" s="60">
        <f t="shared" si="8"/>
        <v>100</v>
      </c>
    </row>
    <row r="173" spans="1:7" ht="42.75" customHeight="1">
      <c r="A173" s="109" t="s">
        <v>274</v>
      </c>
      <c r="B173" s="110"/>
      <c r="C173" s="110"/>
      <c r="D173" s="110"/>
      <c r="E173" s="110"/>
      <c r="F173" s="110"/>
      <c r="G173" s="111"/>
    </row>
    <row r="174" spans="1:7" ht="22.5" customHeight="1">
      <c r="A174" s="68" t="s">
        <v>28</v>
      </c>
      <c r="B174" s="69" t="s">
        <v>144</v>
      </c>
      <c r="C174" s="67"/>
      <c r="D174" s="67"/>
      <c r="E174" s="67"/>
      <c r="F174" s="67"/>
      <c r="G174" s="67"/>
    </row>
    <row r="175" spans="1:7" ht="56.25" customHeight="1">
      <c r="A175" s="70" t="s">
        <v>145</v>
      </c>
      <c r="B175" s="71" t="s">
        <v>275</v>
      </c>
      <c r="C175" s="70" t="s">
        <v>146</v>
      </c>
      <c r="D175" s="70" t="s">
        <v>153</v>
      </c>
      <c r="E175" s="61">
        <v>150000</v>
      </c>
      <c r="F175" s="72"/>
      <c r="G175" s="60">
        <f aca="true" t="shared" si="9" ref="G175:G181">SUM(E175:F175)</f>
        <v>150000</v>
      </c>
    </row>
    <row r="176" spans="1:7" ht="22.5" customHeight="1">
      <c r="A176" s="68" t="s">
        <v>30</v>
      </c>
      <c r="B176" s="69" t="s">
        <v>147</v>
      </c>
      <c r="C176" s="72"/>
      <c r="D176" s="72"/>
      <c r="E176" s="72"/>
      <c r="F176" s="72"/>
      <c r="G176" s="60">
        <f t="shared" si="9"/>
        <v>0</v>
      </c>
    </row>
    <row r="177" spans="1:7" ht="49.5" customHeight="1">
      <c r="A177" s="70" t="s">
        <v>154</v>
      </c>
      <c r="B177" s="73" t="s">
        <v>204</v>
      </c>
      <c r="C177" s="72" t="s">
        <v>179</v>
      </c>
      <c r="D177" s="70" t="s">
        <v>201</v>
      </c>
      <c r="E177" s="61">
        <v>12.52</v>
      </c>
      <c r="F177" s="72"/>
      <c r="G177" s="60">
        <f t="shared" si="9"/>
        <v>12.52</v>
      </c>
    </row>
    <row r="178" spans="1:7" ht="15.75">
      <c r="A178" s="68" t="s">
        <v>31</v>
      </c>
      <c r="B178" s="69" t="s">
        <v>149</v>
      </c>
      <c r="C178" s="72"/>
      <c r="D178" s="72"/>
      <c r="E178" s="72"/>
      <c r="F178" s="72"/>
      <c r="G178" s="60">
        <f t="shared" si="9"/>
        <v>0</v>
      </c>
    </row>
    <row r="179" spans="1:7" ht="60.75" customHeight="1">
      <c r="A179" s="70" t="s">
        <v>155</v>
      </c>
      <c r="B179" s="73" t="s">
        <v>205</v>
      </c>
      <c r="C179" s="72" t="s">
        <v>146</v>
      </c>
      <c r="D179" s="72" t="s">
        <v>150</v>
      </c>
      <c r="E179" s="61">
        <f>E175/E177</f>
        <v>11980.830670926518</v>
      </c>
      <c r="F179" s="72"/>
      <c r="G179" s="60">
        <f t="shared" si="9"/>
        <v>11980.830670926518</v>
      </c>
    </row>
    <row r="180" spans="1:7" ht="15.75">
      <c r="A180" s="68" t="s">
        <v>33</v>
      </c>
      <c r="B180" s="69" t="s">
        <v>151</v>
      </c>
      <c r="C180" s="72"/>
      <c r="D180" s="72"/>
      <c r="E180" s="72"/>
      <c r="F180" s="72"/>
      <c r="G180" s="60">
        <f t="shared" si="9"/>
        <v>0</v>
      </c>
    </row>
    <row r="181" spans="1:7" ht="45" customHeight="1">
      <c r="A181" s="70" t="s">
        <v>156</v>
      </c>
      <c r="B181" s="73" t="s">
        <v>206</v>
      </c>
      <c r="C181" s="70" t="s">
        <v>152</v>
      </c>
      <c r="D181" s="70" t="s">
        <v>150</v>
      </c>
      <c r="E181" s="61">
        <v>100</v>
      </c>
      <c r="F181" s="72"/>
      <c r="G181" s="60">
        <f t="shared" si="9"/>
        <v>100</v>
      </c>
    </row>
    <row r="182" spans="1:7" ht="31.5" customHeight="1">
      <c r="A182" s="109" t="s">
        <v>276</v>
      </c>
      <c r="B182" s="110"/>
      <c r="C182" s="110"/>
      <c r="D182" s="110"/>
      <c r="E182" s="110"/>
      <c r="F182" s="110"/>
      <c r="G182" s="111"/>
    </row>
    <row r="183" spans="1:7" ht="15.75">
      <c r="A183" s="68" t="s">
        <v>28</v>
      </c>
      <c r="B183" s="69" t="s">
        <v>144</v>
      </c>
      <c r="C183" s="67"/>
      <c r="D183" s="67"/>
      <c r="E183" s="67"/>
      <c r="F183" s="67"/>
      <c r="G183" s="67"/>
    </row>
    <row r="184" spans="1:7" ht="77.25" customHeight="1">
      <c r="A184" s="70" t="s">
        <v>145</v>
      </c>
      <c r="B184" s="71" t="s">
        <v>0</v>
      </c>
      <c r="C184" s="70" t="s">
        <v>146</v>
      </c>
      <c r="D184" s="70" t="s">
        <v>153</v>
      </c>
      <c r="E184" s="61">
        <v>30000</v>
      </c>
      <c r="F184" s="72"/>
      <c r="G184" s="60">
        <f aca="true" t="shared" si="10" ref="G184:G194">SUM(E184:F184)</f>
        <v>30000</v>
      </c>
    </row>
    <row r="185" spans="1:7" ht="15.75">
      <c r="A185" s="68" t="s">
        <v>30</v>
      </c>
      <c r="B185" s="69" t="s">
        <v>147</v>
      </c>
      <c r="C185" s="72"/>
      <c r="D185" s="72"/>
      <c r="E185" s="72"/>
      <c r="F185" s="72"/>
      <c r="G185" s="60">
        <f t="shared" si="10"/>
        <v>0</v>
      </c>
    </row>
    <row r="186" spans="1:7" ht="45" customHeight="1">
      <c r="A186" s="70" t="s">
        <v>154</v>
      </c>
      <c r="B186" s="73" t="s">
        <v>207</v>
      </c>
      <c r="C186" s="72" t="s">
        <v>179</v>
      </c>
      <c r="D186" s="70" t="s">
        <v>201</v>
      </c>
      <c r="E186" s="61">
        <v>12.52</v>
      </c>
      <c r="F186" s="72"/>
      <c r="G186" s="60">
        <f t="shared" si="10"/>
        <v>12.52</v>
      </c>
    </row>
    <row r="187" spans="1:7" ht="30.75" customHeight="1">
      <c r="A187" s="70"/>
      <c r="B187" s="73" t="s">
        <v>208</v>
      </c>
      <c r="C187" s="72" t="s">
        <v>179</v>
      </c>
      <c r="D187" s="70" t="s">
        <v>201</v>
      </c>
      <c r="E187" s="64">
        <v>0.437</v>
      </c>
      <c r="F187" s="72"/>
      <c r="G187" s="60">
        <f t="shared" si="10"/>
        <v>0.437</v>
      </c>
    </row>
    <row r="188" spans="1:7" ht="30.75" customHeight="1">
      <c r="A188" s="70"/>
      <c r="B188" s="73" t="s">
        <v>209</v>
      </c>
      <c r="C188" s="72" t="s">
        <v>179</v>
      </c>
      <c r="D188" s="70" t="s">
        <v>201</v>
      </c>
      <c r="E188" s="64">
        <v>1.614</v>
      </c>
      <c r="F188" s="72"/>
      <c r="G188" s="60">
        <f t="shared" si="10"/>
        <v>1.614</v>
      </c>
    </row>
    <row r="189" spans="1:7" ht="29.25" customHeight="1">
      <c r="A189" s="70"/>
      <c r="B189" s="73" t="s">
        <v>210</v>
      </c>
      <c r="C189" s="72" t="s">
        <v>179</v>
      </c>
      <c r="D189" s="70" t="s">
        <v>201</v>
      </c>
      <c r="E189" s="64">
        <v>6.577</v>
      </c>
      <c r="F189" s="72"/>
      <c r="G189" s="60">
        <f t="shared" si="10"/>
        <v>6.577</v>
      </c>
    </row>
    <row r="190" spans="1:7" ht="18" customHeight="1">
      <c r="A190" s="70"/>
      <c r="B190" s="73" t="s">
        <v>211</v>
      </c>
      <c r="C190" s="72" t="s">
        <v>181</v>
      </c>
      <c r="D190" s="70"/>
      <c r="E190" s="63">
        <v>3</v>
      </c>
      <c r="F190" s="72"/>
      <c r="G190" s="60">
        <f t="shared" si="10"/>
        <v>3</v>
      </c>
    </row>
    <row r="191" spans="1:7" ht="15.75">
      <c r="A191" s="68" t="s">
        <v>31</v>
      </c>
      <c r="B191" s="69" t="s">
        <v>149</v>
      </c>
      <c r="C191" s="72"/>
      <c r="D191" s="72"/>
      <c r="E191" s="72"/>
      <c r="F191" s="72"/>
      <c r="G191" s="60">
        <f t="shared" si="10"/>
        <v>0</v>
      </c>
    </row>
    <row r="192" spans="1:7" ht="45.75" customHeight="1">
      <c r="A192" s="70" t="s">
        <v>155</v>
      </c>
      <c r="B192" s="73" t="s">
        <v>212</v>
      </c>
      <c r="C192" s="72" t="s">
        <v>146</v>
      </c>
      <c r="D192" s="72" t="s">
        <v>150</v>
      </c>
      <c r="E192" s="61">
        <f>E184/SUM(E186:E189)</f>
        <v>1418.5738604123321</v>
      </c>
      <c r="F192" s="72"/>
      <c r="G192" s="60">
        <f t="shared" si="10"/>
        <v>1418.5738604123321</v>
      </c>
    </row>
    <row r="193" spans="1:7" ht="15.75">
      <c r="A193" s="68" t="s">
        <v>33</v>
      </c>
      <c r="B193" s="69" t="s">
        <v>151</v>
      </c>
      <c r="C193" s="72"/>
      <c r="D193" s="72"/>
      <c r="E193" s="72"/>
      <c r="F193" s="72"/>
      <c r="G193" s="60">
        <f t="shared" si="10"/>
        <v>0</v>
      </c>
    </row>
    <row r="194" spans="1:7" ht="63" customHeight="1">
      <c r="A194" s="70" t="s">
        <v>156</v>
      </c>
      <c r="B194" s="73" t="s">
        <v>213</v>
      </c>
      <c r="C194" s="70" t="s">
        <v>152</v>
      </c>
      <c r="D194" s="70" t="s">
        <v>150</v>
      </c>
      <c r="E194" s="61">
        <v>100</v>
      </c>
      <c r="F194" s="72"/>
      <c r="G194" s="60">
        <f t="shared" si="10"/>
        <v>100</v>
      </c>
    </row>
    <row r="195" spans="1:7" ht="31.5" customHeight="1">
      <c r="A195" s="109" t="s">
        <v>1</v>
      </c>
      <c r="B195" s="110"/>
      <c r="C195" s="110"/>
      <c r="D195" s="110"/>
      <c r="E195" s="110"/>
      <c r="F195" s="110"/>
      <c r="G195" s="111"/>
    </row>
    <row r="196" spans="1:7" ht="15.75">
      <c r="A196" s="68" t="s">
        <v>28</v>
      </c>
      <c r="B196" s="69" t="s">
        <v>144</v>
      </c>
      <c r="C196" s="67"/>
      <c r="D196" s="67"/>
      <c r="E196" s="67"/>
      <c r="F196" s="67"/>
      <c r="G196" s="67"/>
    </row>
    <row r="197" spans="1:7" ht="16.5" customHeight="1">
      <c r="A197" s="68"/>
      <c r="B197" s="71" t="s">
        <v>285</v>
      </c>
      <c r="C197" s="67"/>
      <c r="D197" s="67"/>
      <c r="E197" s="67"/>
      <c r="F197" s="67"/>
      <c r="G197" s="67"/>
    </row>
    <row r="198" spans="1:7" ht="45" customHeight="1">
      <c r="A198" s="70" t="s">
        <v>145</v>
      </c>
      <c r="B198" s="71" t="s">
        <v>286</v>
      </c>
      <c r="C198" s="70" t="s">
        <v>146</v>
      </c>
      <c r="D198" s="70" t="s">
        <v>153</v>
      </c>
      <c r="E198" s="61">
        <v>20000</v>
      </c>
      <c r="F198" s="72"/>
      <c r="G198" s="60">
        <f aca="true" t="shared" si="11" ref="G198:G204">SUM(E198:F198)</f>
        <v>20000</v>
      </c>
    </row>
    <row r="199" spans="1:7" ht="15.75">
      <c r="A199" s="68" t="s">
        <v>30</v>
      </c>
      <c r="B199" s="69" t="s">
        <v>147</v>
      </c>
      <c r="C199" s="72"/>
      <c r="D199" s="72"/>
      <c r="E199" s="72"/>
      <c r="F199" s="72"/>
      <c r="G199" s="60">
        <f t="shared" si="11"/>
        <v>0</v>
      </c>
    </row>
    <row r="200" spans="1:7" ht="45" customHeight="1">
      <c r="A200" s="70" t="s">
        <v>154</v>
      </c>
      <c r="B200" s="73" t="s">
        <v>2</v>
      </c>
      <c r="C200" s="72" t="s">
        <v>181</v>
      </c>
      <c r="D200" s="70" t="s">
        <v>201</v>
      </c>
      <c r="E200" s="61">
        <v>27</v>
      </c>
      <c r="F200" s="72"/>
      <c r="G200" s="60">
        <f t="shared" si="11"/>
        <v>27</v>
      </c>
    </row>
    <row r="201" spans="1:7" ht="15.75">
      <c r="A201" s="68" t="s">
        <v>31</v>
      </c>
      <c r="B201" s="69" t="s">
        <v>149</v>
      </c>
      <c r="C201" s="72"/>
      <c r="D201" s="72"/>
      <c r="E201" s="72"/>
      <c r="F201" s="72"/>
      <c r="G201" s="60">
        <f t="shared" si="11"/>
        <v>0</v>
      </c>
    </row>
    <row r="202" spans="1:7" ht="58.5" customHeight="1">
      <c r="A202" s="70" t="s">
        <v>155</v>
      </c>
      <c r="B202" s="73" t="s">
        <v>3</v>
      </c>
      <c r="C202" s="72" t="s">
        <v>146</v>
      </c>
      <c r="D202" s="72" t="s">
        <v>150</v>
      </c>
      <c r="E202" s="61">
        <f>E198/E200</f>
        <v>740.7407407407408</v>
      </c>
      <c r="F202" s="72"/>
      <c r="G202" s="60">
        <f t="shared" si="11"/>
        <v>740.7407407407408</v>
      </c>
    </row>
    <row r="203" spans="1:7" ht="15.75">
      <c r="A203" s="68" t="s">
        <v>33</v>
      </c>
      <c r="B203" s="69" t="s">
        <v>151</v>
      </c>
      <c r="C203" s="72"/>
      <c r="D203" s="72"/>
      <c r="E203" s="72"/>
      <c r="F203" s="72"/>
      <c r="G203" s="60">
        <f t="shared" si="11"/>
        <v>0</v>
      </c>
    </row>
    <row r="204" spans="1:7" ht="56.25" customHeight="1">
      <c r="A204" s="70" t="s">
        <v>156</v>
      </c>
      <c r="B204" s="73" t="s">
        <v>4</v>
      </c>
      <c r="C204" s="70" t="s">
        <v>152</v>
      </c>
      <c r="D204" s="70" t="s">
        <v>150</v>
      </c>
      <c r="E204" s="61">
        <f>E200/35*100</f>
        <v>77.14285714285715</v>
      </c>
      <c r="F204" s="72"/>
      <c r="G204" s="60">
        <f t="shared" si="11"/>
        <v>77.14285714285715</v>
      </c>
    </row>
    <row r="205" spans="1:7" ht="21.75" customHeight="1">
      <c r="A205" s="109" t="s">
        <v>5</v>
      </c>
      <c r="B205" s="110"/>
      <c r="C205" s="110"/>
      <c r="D205" s="110"/>
      <c r="E205" s="110"/>
      <c r="F205" s="110"/>
      <c r="G205" s="111"/>
    </row>
    <row r="206" spans="1:7" ht="15.75">
      <c r="A206" s="68" t="s">
        <v>28</v>
      </c>
      <c r="B206" s="69" t="s">
        <v>144</v>
      </c>
      <c r="C206" s="67"/>
      <c r="D206" s="67"/>
      <c r="E206" s="67"/>
      <c r="F206" s="67"/>
      <c r="G206" s="67"/>
    </row>
    <row r="207" spans="1:7" ht="62.25" customHeight="1">
      <c r="A207" s="70" t="s">
        <v>145</v>
      </c>
      <c r="B207" s="71" t="s">
        <v>6</v>
      </c>
      <c r="C207" s="70" t="s">
        <v>146</v>
      </c>
      <c r="D207" s="70" t="s">
        <v>153</v>
      </c>
      <c r="E207" s="61">
        <f>195000+195000</f>
        <v>390000</v>
      </c>
      <c r="F207" s="72"/>
      <c r="G207" s="60">
        <f aca="true" t="shared" si="12" ref="G207:G213">SUM(E207:F207)</f>
        <v>390000</v>
      </c>
    </row>
    <row r="208" spans="1:7" ht="15.75">
      <c r="A208" s="68" t="s">
        <v>30</v>
      </c>
      <c r="B208" s="69" t="s">
        <v>147</v>
      </c>
      <c r="C208" s="72"/>
      <c r="D208" s="72"/>
      <c r="E208" s="72"/>
      <c r="F208" s="72"/>
      <c r="G208" s="60">
        <f t="shared" si="12"/>
        <v>0</v>
      </c>
    </row>
    <row r="209" spans="1:7" ht="45" customHeight="1">
      <c r="A209" s="70" t="s">
        <v>154</v>
      </c>
      <c r="B209" s="73" t="s">
        <v>7</v>
      </c>
      <c r="C209" s="72" t="s">
        <v>148</v>
      </c>
      <c r="D209" s="70" t="s">
        <v>201</v>
      </c>
      <c r="E209" s="61">
        <v>450</v>
      </c>
      <c r="F209" s="72"/>
      <c r="G209" s="60">
        <f t="shared" si="12"/>
        <v>450</v>
      </c>
    </row>
    <row r="210" spans="1:7" ht="15.75">
      <c r="A210" s="68" t="s">
        <v>31</v>
      </c>
      <c r="B210" s="69" t="s">
        <v>149</v>
      </c>
      <c r="C210" s="72"/>
      <c r="D210" s="72"/>
      <c r="E210" s="72"/>
      <c r="F210" s="72"/>
      <c r="G210" s="60">
        <f t="shared" si="12"/>
        <v>0</v>
      </c>
    </row>
    <row r="211" spans="1:7" ht="48" customHeight="1">
      <c r="A211" s="70" t="s">
        <v>155</v>
      </c>
      <c r="B211" s="73" t="s">
        <v>214</v>
      </c>
      <c r="C211" s="72" t="s">
        <v>146</v>
      </c>
      <c r="D211" s="72" t="s">
        <v>150</v>
      </c>
      <c r="E211" s="61">
        <f>E207/E209</f>
        <v>866.6666666666666</v>
      </c>
      <c r="F211" s="72"/>
      <c r="G211" s="60">
        <f t="shared" si="12"/>
        <v>866.6666666666666</v>
      </c>
    </row>
    <row r="212" spans="1:7" ht="21" customHeight="1">
      <c r="A212" s="68" t="s">
        <v>33</v>
      </c>
      <c r="B212" s="69" t="s">
        <v>151</v>
      </c>
      <c r="C212" s="72"/>
      <c r="D212" s="72"/>
      <c r="E212" s="72"/>
      <c r="F212" s="72"/>
      <c r="G212" s="60">
        <f t="shared" si="12"/>
        <v>0</v>
      </c>
    </row>
    <row r="213" spans="1:7" ht="70.5" customHeight="1">
      <c r="A213" s="70" t="s">
        <v>156</v>
      </c>
      <c r="B213" s="73" t="s">
        <v>8</v>
      </c>
      <c r="C213" s="70" t="s">
        <v>152</v>
      </c>
      <c r="D213" s="70" t="s">
        <v>150</v>
      </c>
      <c r="E213" s="61">
        <f>E209/(1245+4400)*100</f>
        <v>7.971656333038086</v>
      </c>
      <c r="F213" s="72"/>
      <c r="G213" s="60">
        <f t="shared" si="12"/>
        <v>7.971656333038086</v>
      </c>
    </row>
    <row r="214" spans="1:7" ht="31.5" customHeight="1">
      <c r="A214" s="109" t="s">
        <v>9</v>
      </c>
      <c r="B214" s="110"/>
      <c r="C214" s="110"/>
      <c r="D214" s="110"/>
      <c r="E214" s="110"/>
      <c r="F214" s="110"/>
      <c r="G214" s="111"/>
    </row>
    <row r="215" spans="1:7" ht="15.75">
      <c r="A215" s="68" t="s">
        <v>28</v>
      </c>
      <c r="B215" s="69" t="s">
        <v>144</v>
      </c>
      <c r="C215" s="67"/>
      <c r="D215" s="67"/>
      <c r="E215" s="67"/>
      <c r="F215" s="67"/>
      <c r="G215" s="67"/>
    </row>
    <row r="216" spans="1:7" ht="75.75" customHeight="1">
      <c r="A216" s="70" t="s">
        <v>145</v>
      </c>
      <c r="B216" s="71" t="s">
        <v>10</v>
      </c>
      <c r="C216" s="70" t="s">
        <v>146</v>
      </c>
      <c r="D216" s="70" t="s">
        <v>153</v>
      </c>
      <c r="E216" s="61">
        <v>50000</v>
      </c>
      <c r="F216" s="72"/>
      <c r="G216" s="60">
        <f aca="true" t="shared" si="13" ref="G216:G222">SUM(E216:F216)</f>
        <v>50000</v>
      </c>
    </row>
    <row r="217" spans="1:7" ht="15.75">
      <c r="A217" s="68" t="s">
        <v>30</v>
      </c>
      <c r="B217" s="69" t="s">
        <v>147</v>
      </c>
      <c r="C217" s="72"/>
      <c r="D217" s="72"/>
      <c r="E217" s="72"/>
      <c r="F217" s="72"/>
      <c r="G217" s="60">
        <f t="shared" si="13"/>
        <v>0</v>
      </c>
    </row>
    <row r="218" spans="1:7" ht="78" customHeight="1">
      <c r="A218" s="70" t="s">
        <v>154</v>
      </c>
      <c r="B218" s="73" t="s">
        <v>215</v>
      </c>
      <c r="C218" s="72" t="s">
        <v>181</v>
      </c>
      <c r="D218" s="70" t="s">
        <v>201</v>
      </c>
      <c r="E218" s="62">
        <v>2</v>
      </c>
      <c r="F218" s="72"/>
      <c r="G218" s="60">
        <f t="shared" si="13"/>
        <v>2</v>
      </c>
    </row>
    <row r="219" spans="1:7" ht="15" customHeight="1">
      <c r="A219" s="68" t="s">
        <v>31</v>
      </c>
      <c r="B219" s="69" t="s">
        <v>149</v>
      </c>
      <c r="C219" s="72"/>
      <c r="D219" s="72"/>
      <c r="E219" s="72"/>
      <c r="F219" s="72"/>
      <c r="G219" s="60">
        <f t="shared" si="13"/>
        <v>0</v>
      </c>
    </row>
    <row r="220" spans="1:7" ht="82.5" customHeight="1">
      <c r="A220" s="70" t="s">
        <v>155</v>
      </c>
      <c r="B220" s="73" t="s">
        <v>217</v>
      </c>
      <c r="C220" s="72" t="s">
        <v>146</v>
      </c>
      <c r="D220" s="72" t="s">
        <v>150</v>
      </c>
      <c r="E220" s="61">
        <f>E216/E218</f>
        <v>25000</v>
      </c>
      <c r="F220" s="72"/>
      <c r="G220" s="60">
        <f t="shared" si="13"/>
        <v>25000</v>
      </c>
    </row>
    <row r="221" spans="1:7" ht="13.5" customHeight="1">
      <c r="A221" s="68" t="s">
        <v>33</v>
      </c>
      <c r="B221" s="69" t="s">
        <v>151</v>
      </c>
      <c r="C221" s="72"/>
      <c r="D221" s="72"/>
      <c r="E221" s="72"/>
      <c r="F221" s="72"/>
      <c r="G221" s="60">
        <f t="shared" si="13"/>
        <v>0</v>
      </c>
    </row>
    <row r="222" spans="1:7" ht="77.25" customHeight="1">
      <c r="A222" s="70" t="s">
        <v>156</v>
      </c>
      <c r="B222" s="73" t="s">
        <v>216</v>
      </c>
      <c r="C222" s="70" t="s">
        <v>152</v>
      </c>
      <c r="D222" s="70" t="s">
        <v>150</v>
      </c>
      <c r="E222" s="61">
        <v>100</v>
      </c>
      <c r="F222" s="72"/>
      <c r="G222" s="60">
        <f t="shared" si="13"/>
        <v>100</v>
      </c>
    </row>
    <row r="223" spans="1:7" ht="21" customHeight="1">
      <c r="A223" s="109" t="s">
        <v>11</v>
      </c>
      <c r="B223" s="110"/>
      <c r="C223" s="110"/>
      <c r="D223" s="110"/>
      <c r="E223" s="110"/>
      <c r="F223" s="110"/>
      <c r="G223" s="111"/>
    </row>
    <row r="224" spans="1:7" ht="15.75">
      <c r="A224" s="68" t="s">
        <v>28</v>
      </c>
      <c r="B224" s="69" t="s">
        <v>144</v>
      </c>
      <c r="C224" s="67"/>
      <c r="D224" s="67"/>
      <c r="E224" s="67"/>
      <c r="F224" s="67"/>
      <c r="G224" s="67"/>
    </row>
    <row r="225" spans="1:7" ht="58.5" customHeight="1">
      <c r="A225" s="70" t="s">
        <v>145</v>
      </c>
      <c r="B225" s="71" t="s">
        <v>12</v>
      </c>
      <c r="C225" s="70" t="s">
        <v>146</v>
      </c>
      <c r="D225" s="70" t="s">
        <v>153</v>
      </c>
      <c r="E225" s="61">
        <v>49000</v>
      </c>
      <c r="F225" s="72"/>
      <c r="G225" s="60">
        <f aca="true" t="shared" si="14" ref="G225:G231">SUM(E225:F225)</f>
        <v>49000</v>
      </c>
    </row>
    <row r="226" spans="1:7" ht="15.75">
      <c r="A226" s="68" t="s">
        <v>30</v>
      </c>
      <c r="B226" s="69" t="s">
        <v>147</v>
      </c>
      <c r="C226" s="72"/>
      <c r="D226" s="72"/>
      <c r="E226" s="72"/>
      <c r="F226" s="72"/>
      <c r="G226" s="60">
        <f t="shared" si="14"/>
        <v>0</v>
      </c>
    </row>
    <row r="227" spans="1:7" ht="45" customHeight="1">
      <c r="A227" s="70" t="s">
        <v>154</v>
      </c>
      <c r="B227" s="73" t="s">
        <v>218</v>
      </c>
      <c r="C227" s="72" t="s">
        <v>181</v>
      </c>
      <c r="D227" s="70" t="s">
        <v>201</v>
      </c>
      <c r="E227" s="61">
        <v>15</v>
      </c>
      <c r="F227" s="72"/>
      <c r="G227" s="60">
        <f t="shared" si="14"/>
        <v>15</v>
      </c>
    </row>
    <row r="228" spans="1:7" ht="15.75">
      <c r="A228" s="68" t="s">
        <v>31</v>
      </c>
      <c r="B228" s="69" t="s">
        <v>149</v>
      </c>
      <c r="C228" s="72"/>
      <c r="D228" s="72"/>
      <c r="E228" s="72"/>
      <c r="F228" s="72"/>
      <c r="G228" s="60">
        <f t="shared" si="14"/>
        <v>0</v>
      </c>
    </row>
    <row r="229" spans="1:7" ht="55.5" customHeight="1">
      <c r="A229" s="70" t="s">
        <v>155</v>
      </c>
      <c r="B229" s="73" t="s">
        <v>219</v>
      </c>
      <c r="C229" s="72" t="s">
        <v>146</v>
      </c>
      <c r="D229" s="72" t="s">
        <v>150</v>
      </c>
      <c r="E229" s="61">
        <f>E225/E227</f>
        <v>3266.6666666666665</v>
      </c>
      <c r="F229" s="72"/>
      <c r="G229" s="60">
        <f t="shared" si="14"/>
        <v>3266.6666666666665</v>
      </c>
    </row>
    <row r="230" spans="1:7" ht="15.75">
      <c r="A230" s="68" t="s">
        <v>33</v>
      </c>
      <c r="B230" s="69" t="s">
        <v>151</v>
      </c>
      <c r="C230" s="72"/>
      <c r="D230" s="72"/>
      <c r="E230" s="72"/>
      <c r="F230" s="72"/>
      <c r="G230" s="60">
        <f t="shared" si="14"/>
        <v>0</v>
      </c>
    </row>
    <row r="231" spans="1:7" ht="58.5" customHeight="1">
      <c r="A231" s="70" t="s">
        <v>156</v>
      </c>
      <c r="B231" s="73" t="s">
        <v>220</v>
      </c>
      <c r="C231" s="70" t="s">
        <v>152</v>
      </c>
      <c r="D231" s="70" t="s">
        <v>150</v>
      </c>
      <c r="E231" s="61">
        <v>100</v>
      </c>
      <c r="F231" s="72"/>
      <c r="G231" s="60">
        <f t="shared" si="14"/>
        <v>100</v>
      </c>
    </row>
    <row r="232" spans="1:7" ht="32.25" customHeight="1">
      <c r="A232" s="109" t="s">
        <v>13</v>
      </c>
      <c r="B232" s="110"/>
      <c r="C232" s="110"/>
      <c r="D232" s="110"/>
      <c r="E232" s="110"/>
      <c r="F232" s="110"/>
      <c r="G232" s="111"/>
    </row>
    <row r="233" spans="1:7" ht="15.75">
      <c r="A233" s="68" t="s">
        <v>28</v>
      </c>
      <c r="B233" s="69" t="s">
        <v>144</v>
      </c>
      <c r="C233" s="67"/>
      <c r="D233" s="67"/>
      <c r="E233" s="67"/>
      <c r="F233" s="67"/>
      <c r="G233" s="67"/>
    </row>
    <row r="234" spans="1:7" ht="93.75" customHeight="1">
      <c r="A234" s="70" t="s">
        <v>145</v>
      </c>
      <c r="B234" s="71" t="s">
        <v>14</v>
      </c>
      <c r="C234" s="70" t="s">
        <v>146</v>
      </c>
      <c r="D234" s="70" t="s">
        <v>153</v>
      </c>
      <c r="E234" s="61">
        <v>48800</v>
      </c>
      <c r="F234" s="72"/>
      <c r="G234" s="60">
        <f aca="true" t="shared" si="15" ref="G234:G241">SUM(E234:F234)</f>
        <v>48800</v>
      </c>
    </row>
    <row r="235" spans="1:7" ht="15" customHeight="1">
      <c r="A235" s="68" t="s">
        <v>30</v>
      </c>
      <c r="B235" s="69" t="s">
        <v>147</v>
      </c>
      <c r="C235" s="72"/>
      <c r="D235" s="72"/>
      <c r="E235" s="72"/>
      <c r="F235" s="72"/>
      <c r="G235" s="60">
        <f t="shared" si="15"/>
        <v>0</v>
      </c>
    </row>
    <row r="236" spans="1:7" ht="87.75" customHeight="1">
      <c r="A236" s="70" t="s">
        <v>154</v>
      </c>
      <c r="B236" s="73" t="s">
        <v>221</v>
      </c>
      <c r="C236" s="72" t="s">
        <v>181</v>
      </c>
      <c r="D236" s="70" t="s">
        <v>201</v>
      </c>
      <c r="E236" s="62">
        <v>15</v>
      </c>
      <c r="F236" s="72"/>
      <c r="G236" s="60">
        <f t="shared" si="15"/>
        <v>15</v>
      </c>
    </row>
    <row r="237" spans="1:9" ht="15.75">
      <c r="A237" s="68" t="s">
        <v>31</v>
      </c>
      <c r="B237" s="69" t="s">
        <v>149</v>
      </c>
      <c r="C237" s="72"/>
      <c r="D237" s="72"/>
      <c r="E237" s="72"/>
      <c r="F237" s="72"/>
      <c r="G237" s="60">
        <f t="shared" si="15"/>
        <v>0</v>
      </c>
      <c r="I237" s="65"/>
    </row>
    <row r="238" spans="1:7" ht="88.5" customHeight="1">
      <c r="A238" s="70" t="s">
        <v>155</v>
      </c>
      <c r="B238" s="73" t="s">
        <v>222</v>
      </c>
      <c r="C238" s="72" t="s">
        <v>146</v>
      </c>
      <c r="D238" s="72" t="s">
        <v>150</v>
      </c>
      <c r="E238" s="61">
        <f>E234/E236</f>
        <v>3253.3333333333335</v>
      </c>
      <c r="F238" s="72"/>
      <c r="G238" s="60">
        <f t="shared" si="15"/>
        <v>3253.3333333333335</v>
      </c>
    </row>
    <row r="239" spans="1:7" ht="18" customHeight="1">
      <c r="A239" s="68" t="s">
        <v>33</v>
      </c>
      <c r="B239" s="69" t="s">
        <v>151</v>
      </c>
      <c r="C239" s="72"/>
      <c r="D239" s="72"/>
      <c r="E239" s="72"/>
      <c r="F239" s="72"/>
      <c r="G239" s="60">
        <f t="shared" si="15"/>
        <v>0</v>
      </c>
    </row>
    <row r="240" spans="1:7" ht="49.5" customHeight="1">
      <c r="A240" s="70" t="s">
        <v>156</v>
      </c>
      <c r="B240" s="73" t="s">
        <v>288</v>
      </c>
      <c r="C240" s="72"/>
      <c r="D240" s="72"/>
      <c r="E240" s="72"/>
      <c r="F240" s="72"/>
      <c r="G240" s="60">
        <f t="shared" si="15"/>
        <v>0</v>
      </c>
    </row>
    <row r="241" spans="2:7" ht="45.75" customHeight="1">
      <c r="B241" s="73" t="s">
        <v>287</v>
      </c>
      <c r="C241" s="70" t="s">
        <v>152</v>
      </c>
      <c r="D241" s="70" t="s">
        <v>150</v>
      </c>
      <c r="E241" s="61">
        <v>100</v>
      </c>
      <c r="F241" s="72"/>
      <c r="G241" s="60">
        <f t="shared" si="15"/>
        <v>100</v>
      </c>
    </row>
    <row r="242" spans="1:7" ht="33" customHeight="1">
      <c r="A242" s="109" t="s">
        <v>15</v>
      </c>
      <c r="B242" s="110"/>
      <c r="C242" s="110"/>
      <c r="D242" s="110"/>
      <c r="E242" s="110"/>
      <c r="F242" s="110"/>
      <c r="G242" s="111"/>
    </row>
    <row r="243" spans="1:7" ht="15.75">
      <c r="A243" s="68" t="s">
        <v>28</v>
      </c>
      <c r="B243" s="69" t="s">
        <v>144</v>
      </c>
      <c r="C243" s="67"/>
      <c r="D243" s="67"/>
      <c r="E243" s="67"/>
      <c r="F243" s="67"/>
      <c r="G243" s="67"/>
    </row>
    <row r="244" spans="1:7" ht="62.25" customHeight="1">
      <c r="A244" s="70" t="s">
        <v>145</v>
      </c>
      <c r="B244" s="71" t="s">
        <v>16</v>
      </c>
      <c r="C244" s="70" t="s">
        <v>146</v>
      </c>
      <c r="D244" s="70" t="s">
        <v>153</v>
      </c>
      <c r="E244" s="61">
        <v>40000</v>
      </c>
      <c r="F244" s="72"/>
      <c r="G244" s="60">
        <f aca="true" t="shared" si="16" ref="G244:G250">SUM(E244:F244)</f>
        <v>40000</v>
      </c>
    </row>
    <row r="245" spans="1:7" ht="20.25" customHeight="1">
      <c r="A245" s="68" t="s">
        <v>30</v>
      </c>
      <c r="B245" s="69" t="s">
        <v>147</v>
      </c>
      <c r="C245" s="72"/>
      <c r="D245" s="72"/>
      <c r="E245" s="72"/>
      <c r="F245" s="72"/>
      <c r="G245" s="60">
        <f t="shared" si="16"/>
        <v>0</v>
      </c>
    </row>
    <row r="246" spans="1:7" ht="57" customHeight="1">
      <c r="A246" s="70" t="s">
        <v>154</v>
      </c>
      <c r="B246" s="73" t="s">
        <v>223</v>
      </c>
      <c r="C246" s="72" t="s">
        <v>181</v>
      </c>
      <c r="D246" s="70" t="s">
        <v>201</v>
      </c>
      <c r="E246" s="62">
        <v>1</v>
      </c>
      <c r="F246" s="72"/>
      <c r="G246" s="60">
        <f t="shared" si="16"/>
        <v>1</v>
      </c>
    </row>
    <row r="247" spans="1:9" ht="20.25" customHeight="1">
      <c r="A247" s="68" t="s">
        <v>31</v>
      </c>
      <c r="B247" s="69" t="s">
        <v>149</v>
      </c>
      <c r="C247" s="72"/>
      <c r="D247" s="72"/>
      <c r="E247" s="72"/>
      <c r="F247" s="72"/>
      <c r="G247" s="60">
        <f t="shared" si="16"/>
        <v>0</v>
      </c>
      <c r="I247" s="65"/>
    </row>
    <row r="248" spans="1:7" ht="66" customHeight="1">
      <c r="A248" s="70" t="s">
        <v>155</v>
      </c>
      <c r="B248" s="73" t="s">
        <v>224</v>
      </c>
      <c r="C248" s="72" t="s">
        <v>146</v>
      </c>
      <c r="D248" s="72" t="s">
        <v>150</v>
      </c>
      <c r="E248" s="61">
        <f>E244/E246</f>
        <v>40000</v>
      </c>
      <c r="F248" s="72"/>
      <c r="G248" s="60">
        <f t="shared" si="16"/>
        <v>40000</v>
      </c>
    </row>
    <row r="249" spans="1:7" ht="15.75">
      <c r="A249" s="68" t="s">
        <v>33</v>
      </c>
      <c r="B249" s="69" t="s">
        <v>151</v>
      </c>
      <c r="C249" s="72"/>
      <c r="D249" s="72"/>
      <c r="E249" s="72"/>
      <c r="F249" s="72"/>
      <c r="G249" s="60">
        <f t="shared" si="16"/>
        <v>0</v>
      </c>
    </row>
    <row r="250" spans="1:7" ht="63" customHeight="1">
      <c r="A250" s="70" t="s">
        <v>156</v>
      </c>
      <c r="B250" s="73" t="s">
        <v>225</v>
      </c>
      <c r="C250" s="70" t="s">
        <v>152</v>
      </c>
      <c r="D250" s="70" t="s">
        <v>150</v>
      </c>
      <c r="E250" s="61">
        <f>1/9*100</f>
        <v>11.11111111111111</v>
      </c>
      <c r="F250" s="72"/>
      <c r="G250" s="60">
        <f t="shared" si="16"/>
        <v>11.11111111111111</v>
      </c>
    </row>
    <row r="251" ht="8.25" customHeight="1">
      <c r="A251" s="47"/>
    </row>
    <row r="252" spans="1:7" ht="18" customHeight="1">
      <c r="A252" s="115" t="s">
        <v>159</v>
      </c>
      <c r="B252" s="115"/>
      <c r="C252" s="115"/>
      <c r="D252" s="49"/>
      <c r="E252" s="50"/>
      <c r="F252" s="116" t="s">
        <v>157</v>
      </c>
      <c r="G252" s="116"/>
    </row>
    <row r="253" spans="1:7" ht="11.25" customHeight="1">
      <c r="A253" s="51"/>
      <c r="B253" s="33"/>
      <c r="D253" s="52" t="s">
        <v>60</v>
      </c>
      <c r="F253" s="90" t="s">
        <v>100</v>
      </c>
      <c r="G253" s="90"/>
    </row>
    <row r="254" spans="1:4" ht="15.75">
      <c r="A254" s="88" t="s">
        <v>62</v>
      </c>
      <c r="B254" s="88"/>
      <c r="C254" s="33"/>
      <c r="D254" s="33"/>
    </row>
    <row r="255" spans="1:4" ht="21.75" customHeight="1">
      <c r="A255" s="86" t="s">
        <v>132</v>
      </c>
      <c r="B255" s="86"/>
      <c r="C255" s="33"/>
      <c r="D255" s="33"/>
    </row>
    <row r="256" spans="1:4" ht="16.5" customHeight="1">
      <c r="A256" s="87" t="s">
        <v>158</v>
      </c>
      <c r="B256" s="87"/>
      <c r="C256" s="33"/>
      <c r="D256" s="33"/>
    </row>
    <row r="257" spans="1:7" ht="33" customHeight="1">
      <c r="A257" s="115" t="s">
        <v>159</v>
      </c>
      <c r="B257" s="115"/>
      <c r="C257" s="115"/>
      <c r="D257" s="49"/>
      <c r="E257" s="50"/>
      <c r="F257" s="116" t="s">
        <v>157</v>
      </c>
      <c r="G257" s="116"/>
    </row>
    <row r="258" spans="1:7" ht="15.75">
      <c r="A258" s="32"/>
      <c r="B258" s="33"/>
      <c r="D258" s="52" t="s">
        <v>60</v>
      </c>
      <c r="F258" s="90" t="s">
        <v>100</v>
      </c>
      <c r="G258" s="90"/>
    </row>
    <row r="259" spans="1:7" ht="15.75">
      <c r="A259" s="32"/>
      <c r="B259" s="33"/>
      <c r="C259" s="56" t="s">
        <v>99</v>
      </c>
      <c r="D259" s="52"/>
      <c r="F259" s="57"/>
      <c r="G259" s="57"/>
    </row>
    <row r="260" spans="1:7" ht="15.75">
      <c r="A260" s="32"/>
      <c r="B260" s="33"/>
      <c r="C260" s="56"/>
      <c r="D260" s="52"/>
      <c r="F260" s="57"/>
      <c r="G260" s="57"/>
    </row>
    <row r="261" ht="15.75">
      <c r="B261" s="55" t="s">
        <v>289</v>
      </c>
    </row>
  </sheetData>
  <sheetProtection/>
  <mergeCells count="103">
    <mergeCell ref="B74:D74"/>
    <mergeCell ref="B75:D75"/>
    <mergeCell ref="B76:D76"/>
    <mergeCell ref="B70:D70"/>
    <mergeCell ref="B71:D71"/>
    <mergeCell ref="B72:D72"/>
    <mergeCell ref="B73:D73"/>
    <mergeCell ref="B66:D66"/>
    <mergeCell ref="B67:D67"/>
    <mergeCell ref="B68:D68"/>
    <mergeCell ref="B69:D69"/>
    <mergeCell ref="A153:G153"/>
    <mergeCell ref="A162:G162"/>
    <mergeCell ref="D107:D112"/>
    <mergeCell ref="A173:G173"/>
    <mergeCell ref="A135:G135"/>
    <mergeCell ref="A144:G144"/>
    <mergeCell ref="A182:G182"/>
    <mergeCell ref="B53:G53"/>
    <mergeCell ref="A126:G126"/>
    <mergeCell ref="B48:G48"/>
    <mergeCell ref="B49:G49"/>
    <mergeCell ref="B50:G50"/>
    <mergeCell ref="B51:G51"/>
    <mergeCell ref="B52:G52"/>
    <mergeCell ref="A107:A112"/>
    <mergeCell ref="B85:D85"/>
    <mergeCell ref="A103:G103"/>
    <mergeCell ref="A117:G117"/>
    <mergeCell ref="D18:E18"/>
    <mergeCell ref="B34:G34"/>
    <mergeCell ref="B36:G36"/>
    <mergeCell ref="B27:G27"/>
    <mergeCell ref="B23:G23"/>
    <mergeCell ref="B24:G24"/>
    <mergeCell ref="B28:G28"/>
    <mergeCell ref="B65:D65"/>
    <mergeCell ref="D17:E17"/>
    <mergeCell ref="B25:G25"/>
    <mergeCell ref="B26:G26"/>
    <mergeCell ref="E19:F19"/>
    <mergeCell ref="E20:F20"/>
    <mergeCell ref="B29:G29"/>
    <mergeCell ref="B31:G31"/>
    <mergeCell ref="F253:G253"/>
    <mergeCell ref="B21:G21"/>
    <mergeCell ref="B22:G22"/>
    <mergeCell ref="B30:G30"/>
    <mergeCell ref="B32:G32"/>
    <mergeCell ref="A252:C252"/>
    <mergeCell ref="F252:G252"/>
    <mergeCell ref="B37:G37"/>
    <mergeCell ref="B77:D77"/>
    <mergeCell ref="B83:G83"/>
    <mergeCell ref="B90:G90"/>
    <mergeCell ref="A81:D81"/>
    <mergeCell ref="B79:D79"/>
    <mergeCell ref="B80:D80"/>
    <mergeCell ref="B86:D86"/>
    <mergeCell ref="B78:D78"/>
    <mergeCell ref="B47:G47"/>
    <mergeCell ref="B61:G61"/>
    <mergeCell ref="B64:D64"/>
    <mergeCell ref="B39:G39"/>
    <mergeCell ref="B44:G44"/>
    <mergeCell ref="B63:D63"/>
    <mergeCell ref="B41:G41"/>
    <mergeCell ref="B43:G43"/>
    <mergeCell ref="B45:G45"/>
    <mergeCell ref="B46:G46"/>
    <mergeCell ref="F258:G258"/>
    <mergeCell ref="A255:B255"/>
    <mergeCell ref="A256:B256"/>
    <mergeCell ref="A254:B254"/>
    <mergeCell ref="A257:C257"/>
    <mergeCell ref="F257:G257"/>
    <mergeCell ref="A94:G94"/>
    <mergeCell ref="E10:G10"/>
    <mergeCell ref="A12:G12"/>
    <mergeCell ref="A13:G13"/>
    <mergeCell ref="D16:E16"/>
    <mergeCell ref="D15:E15"/>
    <mergeCell ref="B56:G56"/>
    <mergeCell ref="B57:G57"/>
    <mergeCell ref="B58:G58"/>
    <mergeCell ref="B54:G54"/>
    <mergeCell ref="E8:G8"/>
    <mergeCell ref="E9:G9"/>
    <mergeCell ref="F1:G3"/>
    <mergeCell ref="E5:G5"/>
    <mergeCell ref="E6:G6"/>
    <mergeCell ref="E7:G7"/>
    <mergeCell ref="E4:G4"/>
    <mergeCell ref="B55:G55"/>
    <mergeCell ref="A232:G232"/>
    <mergeCell ref="A242:G242"/>
    <mergeCell ref="B59:G59"/>
    <mergeCell ref="A223:G223"/>
    <mergeCell ref="A195:G195"/>
    <mergeCell ref="A205:G205"/>
    <mergeCell ref="A214:G214"/>
    <mergeCell ref="B87:D87"/>
    <mergeCell ref="A88:D88"/>
  </mergeCells>
  <printOptions/>
  <pageMargins left="0.35433070866141736" right="0.11811023622047245" top="0.51" bottom="0.17" header="0.5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4" t="s">
        <v>121</v>
      </c>
      <c r="L1" s="135"/>
      <c r="M1" s="135"/>
    </row>
    <row r="2" spans="11:13" ht="46.5" customHeight="1">
      <c r="K2" s="135"/>
      <c r="L2" s="135"/>
      <c r="M2" s="135"/>
    </row>
    <row r="3" spans="1:13" ht="15.75">
      <c r="A3" s="105" t="s">
        <v>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5.75">
      <c r="A4" s="105" t="s">
        <v>67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5.75">
      <c r="A5" s="95" t="s">
        <v>28</v>
      </c>
      <c r="B5" s="7"/>
      <c r="C5" s="1"/>
      <c r="E5" s="132"/>
      <c r="F5" s="132"/>
      <c r="G5" s="132"/>
      <c r="H5" s="132"/>
      <c r="I5" s="132"/>
      <c r="J5" s="132"/>
      <c r="K5" s="132"/>
      <c r="L5" s="132"/>
      <c r="M5" s="132"/>
    </row>
    <row r="6" spans="1:13" ht="15" customHeight="1">
      <c r="A6" s="95"/>
      <c r="B6" s="8" t="s">
        <v>29</v>
      </c>
      <c r="C6" s="1"/>
      <c r="E6" s="101" t="s">
        <v>64</v>
      </c>
      <c r="F6" s="101"/>
      <c r="G6" s="101"/>
      <c r="H6" s="101"/>
      <c r="I6" s="101"/>
      <c r="J6" s="101"/>
      <c r="K6" s="101"/>
      <c r="L6" s="101"/>
      <c r="M6" s="101"/>
    </row>
    <row r="7" spans="1:13" ht="15.75">
      <c r="A7" s="95" t="s">
        <v>30</v>
      </c>
      <c r="B7" s="7"/>
      <c r="C7" s="1"/>
      <c r="E7" s="132"/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95"/>
      <c r="B8" s="8" t="s">
        <v>29</v>
      </c>
      <c r="C8" s="1"/>
      <c r="E8" s="133" t="s">
        <v>63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95" t="s">
        <v>31</v>
      </c>
      <c r="B9" s="7"/>
      <c r="C9" s="7"/>
      <c r="E9" s="132"/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95"/>
      <c r="B10" s="9" t="s">
        <v>29</v>
      </c>
      <c r="C10" s="9" t="s">
        <v>32</v>
      </c>
      <c r="E10" s="101" t="s">
        <v>65</v>
      </c>
      <c r="F10" s="101"/>
      <c r="G10" s="101"/>
      <c r="H10" s="101"/>
      <c r="I10" s="101"/>
      <c r="J10" s="101"/>
      <c r="K10" s="101"/>
      <c r="L10" s="101"/>
      <c r="M10" s="101"/>
    </row>
    <row r="11" spans="1:4" ht="15.75">
      <c r="A11" s="95" t="s">
        <v>33</v>
      </c>
      <c r="B11" s="136" t="s">
        <v>68</v>
      </c>
      <c r="C11" s="136"/>
      <c r="D11" s="136"/>
    </row>
    <row r="12" spans="1:4" ht="15.75">
      <c r="A12" s="95"/>
      <c r="B12" s="136" t="s">
        <v>43</v>
      </c>
      <c r="C12" s="136"/>
      <c r="D12" s="136"/>
    </row>
    <row r="13" ht="15.75">
      <c r="A13" s="4"/>
    </row>
    <row r="14" ht="15.75">
      <c r="A14" s="4"/>
    </row>
    <row r="16" spans="2:10" ht="15.75">
      <c r="B16" s="92" t="s">
        <v>69</v>
      </c>
      <c r="C16" s="92"/>
      <c r="D16" s="92"/>
      <c r="E16" s="92" t="s">
        <v>70</v>
      </c>
      <c r="F16" s="92"/>
      <c r="G16" s="92"/>
      <c r="H16" s="92" t="s">
        <v>71</v>
      </c>
      <c r="I16" s="92"/>
      <c r="J16" s="92"/>
    </row>
    <row r="17" spans="2:10" ht="31.5">
      <c r="B17" s="10" t="s">
        <v>72</v>
      </c>
      <c r="C17" s="10" t="s">
        <v>73</v>
      </c>
      <c r="D17" s="10" t="s">
        <v>74</v>
      </c>
      <c r="E17" s="10" t="s">
        <v>72</v>
      </c>
      <c r="F17" s="10" t="s">
        <v>73</v>
      </c>
      <c r="G17" s="10" t="s">
        <v>74</v>
      </c>
      <c r="H17" s="10" t="s">
        <v>72</v>
      </c>
      <c r="I17" s="10" t="s">
        <v>73</v>
      </c>
      <c r="J17" s="10" t="s">
        <v>74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5" t="s">
        <v>35</v>
      </c>
      <c r="B24" s="97" t="s">
        <v>42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2" ht="15.75">
      <c r="A25" s="95"/>
      <c r="B25" s="1" t="s">
        <v>43</v>
      </c>
    </row>
    <row r="26" ht="15.75">
      <c r="A26" s="4"/>
    </row>
    <row r="27" spans="1:11" ht="79.5" customHeight="1">
      <c r="A27" s="92" t="s">
        <v>84</v>
      </c>
      <c r="B27" s="92" t="s">
        <v>83</v>
      </c>
      <c r="C27" s="92" t="s">
        <v>69</v>
      </c>
      <c r="D27" s="92"/>
      <c r="E27" s="92"/>
      <c r="F27" s="92" t="s">
        <v>70</v>
      </c>
      <c r="G27" s="92"/>
      <c r="H27" s="92"/>
      <c r="I27" s="92" t="s">
        <v>71</v>
      </c>
      <c r="J27" s="92"/>
      <c r="K27" s="92"/>
    </row>
    <row r="28" spans="1:11" ht="31.5">
      <c r="A28" s="92"/>
      <c r="B28" s="92"/>
      <c r="C28" s="10" t="s">
        <v>72</v>
      </c>
      <c r="D28" s="10" t="s">
        <v>73</v>
      </c>
      <c r="E28" s="10" t="s">
        <v>74</v>
      </c>
      <c r="F28" s="10" t="s">
        <v>72</v>
      </c>
      <c r="G28" s="10" t="s">
        <v>73</v>
      </c>
      <c r="H28" s="10" t="s">
        <v>74</v>
      </c>
      <c r="I28" s="10" t="s">
        <v>72</v>
      </c>
      <c r="J28" s="10" t="s">
        <v>73</v>
      </c>
      <c r="K28" s="10" t="s">
        <v>74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47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92" t="s">
        <v>75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ht="15.75">
      <c r="A35" s="4"/>
    </row>
    <row r="36" ht="15.75">
      <c r="A36" s="4"/>
    </row>
    <row r="37" spans="1:13" ht="15.75">
      <c r="A37" s="95" t="s">
        <v>37</v>
      </c>
      <c r="B37" s="97" t="s">
        <v>76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1:2" ht="15.75">
      <c r="A38" s="95"/>
      <c r="B38" s="1" t="s">
        <v>43</v>
      </c>
    </row>
    <row r="39" ht="15.75">
      <c r="A39" s="4"/>
    </row>
    <row r="40" ht="15.75">
      <c r="A40" s="4"/>
    </row>
    <row r="41" spans="2:11" ht="15.75">
      <c r="B41" s="92" t="s">
        <v>50</v>
      </c>
      <c r="C41" s="92" t="s">
        <v>69</v>
      </c>
      <c r="D41" s="92"/>
      <c r="E41" s="92"/>
      <c r="F41" s="92" t="s">
        <v>70</v>
      </c>
      <c r="G41" s="92"/>
      <c r="H41" s="92"/>
      <c r="I41" s="92" t="s">
        <v>71</v>
      </c>
      <c r="J41" s="92"/>
      <c r="K41" s="92"/>
    </row>
    <row r="42" spans="2:11" ht="41.25" customHeight="1">
      <c r="B42" s="92"/>
      <c r="C42" s="10" t="s">
        <v>72</v>
      </c>
      <c r="D42" s="10" t="s">
        <v>73</v>
      </c>
      <c r="E42" s="10" t="s">
        <v>74</v>
      </c>
      <c r="F42" s="10" t="s">
        <v>72</v>
      </c>
      <c r="G42" s="10" t="s">
        <v>73</v>
      </c>
      <c r="H42" s="10" t="s">
        <v>74</v>
      </c>
      <c r="I42" s="10" t="s">
        <v>72</v>
      </c>
      <c r="J42" s="10" t="s">
        <v>73</v>
      </c>
      <c r="K42" s="10" t="s">
        <v>74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47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92" t="s">
        <v>75</v>
      </c>
      <c r="C47" s="92"/>
      <c r="D47" s="92"/>
      <c r="E47" s="92"/>
      <c r="F47" s="92"/>
      <c r="G47" s="92"/>
      <c r="H47" s="92"/>
      <c r="I47" s="92"/>
      <c r="J47" s="92"/>
      <c r="K47" s="92"/>
    </row>
    <row r="48" ht="15.75">
      <c r="A48" s="4"/>
    </row>
    <row r="49" ht="15.75">
      <c r="A49" s="4"/>
    </row>
    <row r="50" spans="1:13" ht="15.75">
      <c r="A50" s="3" t="s">
        <v>38</v>
      </c>
      <c r="B50" s="97" t="s">
        <v>77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ht="15.75">
      <c r="A51" s="4"/>
    </row>
    <row r="52" ht="15.75">
      <c r="A52" s="4"/>
    </row>
    <row r="53" spans="1:13" ht="31.5" customHeight="1">
      <c r="A53" s="92" t="s">
        <v>85</v>
      </c>
      <c r="B53" s="92" t="s">
        <v>78</v>
      </c>
      <c r="C53" s="92" t="s">
        <v>54</v>
      </c>
      <c r="D53" s="92" t="s">
        <v>55</v>
      </c>
      <c r="E53" s="92" t="s">
        <v>69</v>
      </c>
      <c r="F53" s="92"/>
      <c r="G53" s="92"/>
      <c r="H53" s="92" t="s">
        <v>79</v>
      </c>
      <c r="I53" s="92"/>
      <c r="J53" s="92"/>
      <c r="K53" s="92" t="s">
        <v>71</v>
      </c>
      <c r="L53" s="92"/>
      <c r="M53" s="92"/>
    </row>
    <row r="54" spans="1:13" ht="15.7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1:13" ht="31.5">
      <c r="A55" s="92"/>
      <c r="B55" s="92"/>
      <c r="C55" s="92"/>
      <c r="D55" s="92"/>
      <c r="E55" s="10" t="s">
        <v>72</v>
      </c>
      <c r="F55" s="10" t="s">
        <v>73</v>
      </c>
      <c r="G55" s="10" t="s">
        <v>74</v>
      </c>
      <c r="H55" s="10" t="s">
        <v>72</v>
      </c>
      <c r="I55" s="10" t="s">
        <v>73</v>
      </c>
      <c r="J55" s="10" t="s">
        <v>74</v>
      </c>
      <c r="K55" s="10" t="s">
        <v>72</v>
      </c>
      <c r="L55" s="10" t="s">
        <v>73</v>
      </c>
      <c r="M55" s="10" t="s">
        <v>74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56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80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92" t="s">
        <v>81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1:13" ht="15.75">
      <c r="A60" s="10">
        <v>2</v>
      </c>
      <c r="B60" s="11" t="s">
        <v>57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80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92" t="s">
        <v>81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1:13" ht="15.75">
      <c r="A63" s="10">
        <v>3</v>
      </c>
      <c r="B63" s="11" t="s">
        <v>58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80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92" t="s">
        <v>81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13" ht="15.75">
      <c r="A66" s="10">
        <v>4</v>
      </c>
      <c r="B66" s="11" t="s">
        <v>59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80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92" t="s">
        <v>81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1:13" ht="15.75">
      <c r="A69" s="92" t="s">
        <v>82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ht="15.75">
      <c r="A70" s="4"/>
    </row>
    <row r="71" ht="15.75">
      <c r="A71" s="4"/>
    </row>
    <row r="72" spans="1:13" ht="15.75">
      <c r="A72" s="97" t="s">
        <v>86</v>
      </c>
      <c r="B72" s="97"/>
      <c r="C72" s="97"/>
      <c r="D72" s="97"/>
      <c r="E72" s="97"/>
      <c r="F72" s="97"/>
      <c r="G72" s="97"/>
      <c r="H72" s="16"/>
      <c r="J72" s="131"/>
      <c r="K72" s="131"/>
      <c r="L72" s="131"/>
      <c r="M72" s="131"/>
    </row>
    <row r="73" spans="1:13" ht="15.75">
      <c r="A73" s="1"/>
      <c r="B73" s="3"/>
      <c r="C73" s="3"/>
      <c r="D73" s="1"/>
      <c r="H73" s="15" t="s">
        <v>60</v>
      </c>
      <c r="J73" s="96" t="s">
        <v>61</v>
      </c>
      <c r="K73" s="96"/>
      <c r="L73" s="96"/>
      <c r="M73" s="96"/>
    </row>
    <row r="74" spans="1:4" ht="15" customHeight="1">
      <c r="A74" s="2"/>
      <c r="D74" s="1"/>
    </row>
    <row r="75" spans="1:13" ht="15.75">
      <c r="A75" s="97" t="s">
        <v>87</v>
      </c>
      <c r="B75" s="97"/>
      <c r="C75" s="97"/>
      <c r="D75" s="97"/>
      <c r="E75" s="97"/>
      <c r="F75" s="97"/>
      <c r="G75" s="97"/>
      <c r="H75" s="16"/>
      <c r="J75" s="131"/>
      <c r="K75" s="131"/>
      <c r="L75" s="131"/>
      <c r="M75" s="131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60</v>
      </c>
      <c r="J76" s="96" t="s">
        <v>61</v>
      </c>
      <c r="K76" s="96"/>
      <c r="L76" s="96"/>
      <c r="M76" s="96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03" t="s">
        <v>119</v>
      </c>
      <c r="K1" s="103"/>
      <c r="L1" s="103"/>
      <c r="M1" s="103"/>
    </row>
    <row r="2" spans="10:13" ht="15.75">
      <c r="J2" s="103"/>
      <c r="K2" s="103"/>
      <c r="L2" s="103"/>
      <c r="M2" s="103"/>
    </row>
    <row r="3" spans="10:13" ht="15.75">
      <c r="J3" s="103"/>
      <c r="K3" s="103"/>
      <c r="L3" s="103"/>
      <c r="M3" s="103"/>
    </row>
    <row r="4" spans="10:13" ht="15.75">
      <c r="J4" s="103"/>
      <c r="K4" s="103"/>
      <c r="L4" s="103"/>
      <c r="M4" s="103"/>
    </row>
    <row r="5" spans="1:13" ht="15.75">
      <c r="A5" s="105" t="s">
        <v>66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15.75">
      <c r="A6" s="105" t="s">
        <v>101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15.75">
      <c r="A7" s="95" t="s">
        <v>28</v>
      </c>
      <c r="B7" s="7"/>
      <c r="C7" s="1"/>
      <c r="E7" s="142"/>
      <c r="F7" s="142"/>
      <c r="G7" s="142"/>
      <c r="H7" s="142"/>
      <c r="I7" s="142"/>
      <c r="J7" s="142"/>
      <c r="K7" s="142"/>
      <c r="L7" s="142"/>
      <c r="M7" s="142"/>
    </row>
    <row r="8" spans="1:13" ht="15" customHeight="1">
      <c r="A8" s="95"/>
      <c r="B8" s="8" t="s">
        <v>88</v>
      </c>
      <c r="C8" s="27"/>
      <c r="D8" s="28"/>
      <c r="E8" s="101" t="s">
        <v>64</v>
      </c>
      <c r="F8" s="101"/>
      <c r="G8" s="101"/>
      <c r="H8" s="101"/>
      <c r="I8" s="101"/>
      <c r="J8" s="101"/>
      <c r="K8" s="101"/>
      <c r="L8" s="101"/>
      <c r="M8" s="101"/>
    </row>
    <row r="9" spans="1:13" ht="15.75">
      <c r="A9" s="95" t="s">
        <v>30</v>
      </c>
      <c r="B9" s="7"/>
      <c r="C9" s="1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5" customHeight="1">
      <c r="A10" s="95"/>
      <c r="B10" s="8" t="s">
        <v>88</v>
      </c>
      <c r="C10" s="27"/>
      <c r="D10" s="28"/>
      <c r="E10" s="133" t="s">
        <v>63</v>
      </c>
      <c r="F10" s="133"/>
      <c r="G10" s="133"/>
      <c r="H10" s="133"/>
      <c r="I10" s="133"/>
      <c r="J10" s="133"/>
      <c r="K10" s="133"/>
      <c r="L10" s="133"/>
      <c r="M10" s="133"/>
    </row>
    <row r="11" spans="1:13" ht="15.75">
      <c r="A11" s="95" t="s">
        <v>31</v>
      </c>
      <c r="B11" s="7"/>
      <c r="C11" s="7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3" ht="15" customHeight="1">
      <c r="A12" s="95"/>
      <c r="B12" s="8" t="s">
        <v>88</v>
      </c>
      <c r="C12" s="9" t="s">
        <v>32</v>
      </c>
      <c r="D12" s="28"/>
      <c r="E12" s="101" t="s">
        <v>65</v>
      </c>
      <c r="F12" s="101"/>
      <c r="G12" s="101"/>
      <c r="H12" s="101"/>
      <c r="I12" s="101"/>
      <c r="J12" s="101"/>
      <c r="K12" s="101"/>
      <c r="L12" s="101"/>
      <c r="M12" s="101"/>
    </row>
    <row r="13" spans="1:13" ht="19.5" customHeight="1">
      <c r="A13" s="136" t="s">
        <v>102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ht="15.75">
      <c r="A14" s="4"/>
    </row>
    <row r="15" spans="1:13" ht="31.5">
      <c r="A15" s="10" t="s">
        <v>84</v>
      </c>
      <c r="B15" s="92" t="s">
        <v>90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3" ht="15.75">
      <c r="A16" s="10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</row>
    <row r="17" spans="1:13" ht="15.75">
      <c r="A17" s="10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ht="15.75">
      <c r="A18" s="4"/>
    </row>
    <row r="19" ht="15.75">
      <c r="A19" s="23" t="s">
        <v>103</v>
      </c>
    </row>
    <row r="20" ht="15.75">
      <c r="A20" s="1"/>
    </row>
    <row r="21" ht="15.75">
      <c r="A21" s="23" t="s">
        <v>104</v>
      </c>
    </row>
    <row r="22" ht="15.75">
      <c r="A22" s="4"/>
    </row>
    <row r="23" spans="1:13" ht="32.25" customHeight="1">
      <c r="A23" s="10" t="s">
        <v>84</v>
      </c>
      <c r="B23" s="92" t="s">
        <v>40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3" ht="15.75">
      <c r="A24" s="10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ht="15.75">
      <c r="A25" s="10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ht="15.75">
      <c r="A26" s="4"/>
    </row>
    <row r="27" ht="15.75">
      <c r="A27" s="23" t="s">
        <v>105</v>
      </c>
    </row>
    <row r="28" spans="2:12" ht="15.75" customHeight="1">
      <c r="B28" s="1"/>
      <c r="L28" s="1" t="s">
        <v>93</v>
      </c>
    </row>
    <row r="29" ht="15.75">
      <c r="A29" s="4"/>
    </row>
    <row r="30" spans="1:26" ht="30" customHeight="1">
      <c r="A30" s="92" t="s">
        <v>84</v>
      </c>
      <c r="B30" s="92" t="s">
        <v>106</v>
      </c>
      <c r="C30" s="92"/>
      <c r="D30" s="92"/>
      <c r="E30" s="92" t="s">
        <v>69</v>
      </c>
      <c r="F30" s="92"/>
      <c r="G30" s="92"/>
      <c r="H30" s="92" t="s">
        <v>107</v>
      </c>
      <c r="I30" s="92"/>
      <c r="J30" s="92"/>
      <c r="K30" s="92" t="s">
        <v>71</v>
      </c>
      <c r="L30" s="92"/>
      <c r="M30" s="92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33" customHeight="1">
      <c r="A31" s="92"/>
      <c r="B31" s="92"/>
      <c r="C31" s="92"/>
      <c r="D31" s="92"/>
      <c r="E31" s="10" t="s">
        <v>72</v>
      </c>
      <c r="F31" s="10" t="s">
        <v>73</v>
      </c>
      <c r="G31" s="10" t="s">
        <v>74</v>
      </c>
      <c r="H31" s="10" t="s">
        <v>72</v>
      </c>
      <c r="I31" s="10" t="s">
        <v>73</v>
      </c>
      <c r="J31" s="10" t="s">
        <v>74</v>
      </c>
      <c r="K31" s="10" t="s">
        <v>72</v>
      </c>
      <c r="L31" s="10" t="s">
        <v>73</v>
      </c>
      <c r="M31" s="10" t="s">
        <v>74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92">
        <v>2</v>
      </c>
      <c r="C32" s="92"/>
      <c r="D32" s="92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92" t="s">
        <v>47</v>
      </c>
      <c r="C33" s="92"/>
      <c r="D33" s="92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92"/>
      <c r="C34" s="92"/>
      <c r="D34" s="92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39" t="s">
        <v>108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ht="15.75">
      <c r="A36" s="4"/>
    </row>
    <row r="37" spans="1:13" ht="33" customHeight="1">
      <c r="A37" s="97" t="s">
        <v>109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ht="15.75">
      <c r="K38" s="1" t="s">
        <v>93</v>
      </c>
    </row>
    <row r="39" ht="15.75">
      <c r="A39" s="4"/>
    </row>
    <row r="40" spans="1:13" ht="31.5" customHeight="1">
      <c r="A40" s="92" t="s">
        <v>39</v>
      </c>
      <c r="B40" s="92" t="s">
        <v>110</v>
      </c>
      <c r="C40" s="92"/>
      <c r="D40" s="92"/>
      <c r="E40" s="92" t="s">
        <v>69</v>
      </c>
      <c r="F40" s="92"/>
      <c r="G40" s="92"/>
      <c r="H40" s="92" t="s">
        <v>107</v>
      </c>
      <c r="I40" s="92"/>
      <c r="J40" s="92"/>
      <c r="K40" s="92" t="s">
        <v>71</v>
      </c>
      <c r="L40" s="92"/>
      <c r="M40" s="92"/>
    </row>
    <row r="41" spans="1:13" ht="33.75" customHeight="1">
      <c r="A41" s="92"/>
      <c r="B41" s="92"/>
      <c r="C41" s="92"/>
      <c r="D41" s="92"/>
      <c r="E41" s="10" t="s">
        <v>72</v>
      </c>
      <c r="F41" s="10" t="s">
        <v>73</v>
      </c>
      <c r="G41" s="10" t="s">
        <v>74</v>
      </c>
      <c r="H41" s="10" t="s">
        <v>72</v>
      </c>
      <c r="I41" s="10" t="s">
        <v>73</v>
      </c>
      <c r="J41" s="10" t="s">
        <v>74</v>
      </c>
      <c r="K41" s="10" t="s">
        <v>72</v>
      </c>
      <c r="L41" s="10" t="s">
        <v>73</v>
      </c>
      <c r="M41" s="10" t="s">
        <v>74</v>
      </c>
    </row>
    <row r="42" spans="1:13" ht="15.75">
      <c r="A42" s="10">
        <v>1</v>
      </c>
      <c r="B42" s="92">
        <v>2</v>
      </c>
      <c r="C42" s="92"/>
      <c r="D42" s="92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92"/>
      <c r="C43" s="92"/>
      <c r="D43" s="92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111</v>
      </c>
    </row>
    <row r="46" ht="15.75">
      <c r="A46" s="4"/>
    </row>
    <row r="47" spans="1:13" ht="53.25" customHeight="1">
      <c r="A47" s="92" t="s">
        <v>39</v>
      </c>
      <c r="B47" s="92" t="s">
        <v>78</v>
      </c>
      <c r="C47" s="92" t="s">
        <v>54</v>
      </c>
      <c r="D47" s="92" t="s">
        <v>55</v>
      </c>
      <c r="E47" s="92" t="s">
        <v>69</v>
      </c>
      <c r="F47" s="92"/>
      <c r="G47" s="92"/>
      <c r="H47" s="92" t="s">
        <v>112</v>
      </c>
      <c r="I47" s="92"/>
      <c r="J47" s="92"/>
      <c r="K47" s="92" t="s">
        <v>71</v>
      </c>
      <c r="L47" s="92"/>
      <c r="M47" s="92"/>
    </row>
    <row r="48" spans="1:13" ht="30.75" customHeight="1">
      <c r="A48" s="92"/>
      <c r="B48" s="92"/>
      <c r="C48" s="92"/>
      <c r="D48" s="92"/>
      <c r="E48" s="10" t="s">
        <v>72</v>
      </c>
      <c r="F48" s="10" t="s">
        <v>73</v>
      </c>
      <c r="G48" s="10" t="s">
        <v>74</v>
      </c>
      <c r="H48" s="10" t="s">
        <v>72</v>
      </c>
      <c r="I48" s="10" t="s">
        <v>73</v>
      </c>
      <c r="J48" s="10" t="s">
        <v>74</v>
      </c>
      <c r="K48" s="10" t="s">
        <v>72</v>
      </c>
      <c r="L48" s="10" t="s">
        <v>73</v>
      </c>
      <c r="M48" s="10" t="s">
        <v>74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56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92" t="s">
        <v>113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1:13" ht="15.75">
      <c r="A54" s="10">
        <v>2</v>
      </c>
      <c r="B54" s="10" t="s">
        <v>57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92" t="s">
        <v>113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1:13" ht="31.5">
      <c r="A58" s="10">
        <v>3</v>
      </c>
      <c r="B58" s="10" t="s">
        <v>58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92" t="s">
        <v>113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1:13" ht="15.75">
      <c r="A62" s="10">
        <v>4</v>
      </c>
      <c r="B62" s="10" t="s">
        <v>59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92" t="s">
        <v>113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13" ht="15.75">
      <c r="A66" s="92" t="s">
        <v>82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ht="15.75">
      <c r="A67" s="4"/>
    </row>
    <row r="68" spans="1:4" ht="19.5" customHeight="1">
      <c r="A68" s="23" t="s">
        <v>114</v>
      </c>
      <c r="B68" s="23"/>
      <c r="C68" s="23"/>
      <c r="D68" s="23"/>
    </row>
    <row r="69" spans="1:4" ht="6.75" customHeight="1">
      <c r="A69" s="136" t="s">
        <v>115</v>
      </c>
      <c r="B69" s="136"/>
      <c r="C69" s="136"/>
      <c r="D69" s="136"/>
    </row>
    <row r="70" spans="1:4" ht="19.5" customHeight="1">
      <c r="A70" s="25" t="s">
        <v>116</v>
      </c>
      <c r="B70" s="25"/>
      <c r="C70" s="25"/>
      <c r="D70" s="25"/>
    </row>
    <row r="71" spans="1:5" ht="15.75">
      <c r="A71" s="93" t="s">
        <v>118</v>
      </c>
      <c r="B71" s="93"/>
      <c r="C71" s="93"/>
      <c r="D71" s="93"/>
      <c r="E71" s="93"/>
    </row>
    <row r="72" spans="1:13" ht="15.75">
      <c r="A72" s="93"/>
      <c r="B72" s="93"/>
      <c r="C72" s="93"/>
      <c r="D72" s="93"/>
      <c r="E72" s="93"/>
      <c r="G72" s="138"/>
      <c r="H72" s="138"/>
      <c r="J72" s="138"/>
      <c r="K72" s="138"/>
      <c r="L72" s="138"/>
      <c r="M72" s="138"/>
    </row>
    <row r="73" spans="1:13" ht="15.75" customHeight="1">
      <c r="A73" s="26"/>
      <c r="B73" s="26"/>
      <c r="C73" s="26"/>
      <c r="D73" s="26"/>
      <c r="E73" s="26"/>
      <c r="G73" s="137" t="s">
        <v>60</v>
      </c>
      <c r="H73" s="137"/>
      <c r="J73" s="133" t="s">
        <v>100</v>
      </c>
      <c r="K73" s="133"/>
      <c r="L73" s="133"/>
      <c r="M73" s="133"/>
    </row>
    <row r="74" spans="1:13" ht="43.5" customHeight="1">
      <c r="A74" s="93" t="s">
        <v>117</v>
      </c>
      <c r="B74" s="93"/>
      <c r="C74" s="93"/>
      <c r="D74" s="93"/>
      <c r="E74" s="93"/>
      <c r="G74" s="138"/>
      <c r="H74" s="138"/>
      <c r="J74" s="138"/>
      <c r="K74" s="138"/>
      <c r="L74" s="138"/>
      <c r="M74" s="138"/>
    </row>
    <row r="75" spans="1:13" ht="15.75" customHeight="1">
      <c r="A75" s="93"/>
      <c r="B75" s="93"/>
      <c r="C75" s="93"/>
      <c r="D75" s="93"/>
      <c r="E75" s="93"/>
      <c r="G75" s="137" t="s">
        <v>60</v>
      </c>
      <c r="H75" s="137"/>
      <c r="J75" s="133" t="s">
        <v>100</v>
      </c>
      <c r="K75" s="133"/>
      <c r="L75" s="133"/>
      <c r="M75" s="133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Golbux_radu</cp:lastModifiedBy>
  <cp:lastPrinted>2020-02-14T09:06:37Z</cp:lastPrinted>
  <dcterms:created xsi:type="dcterms:W3CDTF">2018-12-28T08:43:53Z</dcterms:created>
  <dcterms:modified xsi:type="dcterms:W3CDTF">2020-02-19T15:05:14Z</dcterms:modified>
  <cp:category/>
  <cp:version/>
  <cp:contentType/>
  <cp:contentStatus/>
</cp:coreProperties>
</file>